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10"/>
  <workbookPr defaultThemeVersion="166925"/>
  <mc:AlternateContent xmlns:mc="http://schemas.openxmlformats.org/markup-compatibility/2006">
    <mc:Choice Requires="x15">
      <x15ac:absPath xmlns:x15ac="http://schemas.microsoft.com/office/spreadsheetml/2010/11/ac" url="https://lbccloudadcroydongov-my.sharepoint.com/personal/486609_croydon_gov_uk/Documents/Calculators and forms/"/>
    </mc:Choice>
  </mc:AlternateContent>
  <xr:revisionPtr revIDLastSave="0" documentId="8_{AFB52403-E793-46D4-9F5E-7C6A30A6B0C6}" xr6:coauthVersionLast="47" xr6:coauthVersionMax="47" xr10:uidLastSave="{00000000-0000-0000-0000-000000000000}"/>
  <workbookProtection workbookAlgorithmName="SHA-512" workbookHashValue="/XsfS37er5ntvOZish/PJixSBSADCvibG+aTqzK/+xU4jJ78SXgdxNrhn8ts5qk9lLXUzrn+5kkV9vXXufZoGA==" workbookSaltValue="bpvFJWiJe6OQYKkOAbgU4A==" workbookSpinCount="100000" lockStructure="1"/>
  <bookViews>
    <workbookView xWindow="-110" yWindow="-110" windowWidth="19420" windowHeight="10300" firstSheet="1" activeTab="1" xr2:uid="{36FF13C2-2C2A-474E-8074-2CDE7BAB0AB4}"/>
  </bookViews>
  <sheets>
    <sheet name="Guidance Notes" sheetId="3" r:id="rId1"/>
    <sheet name="Leaver Form" sheetId="1" r:id="rId2"/>
    <sheet name="Previous Year Final Salary" sheetId="5" r:id="rId3"/>
    <sheet name="Assumed Pensionable Pay" sheetId="4" r:id="rId4"/>
    <sheet name="Office Use Only" sheetId="2"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5" l="1"/>
  <c r="O49" i="2"/>
  <c r="O27" i="2"/>
  <c r="O8" i="2"/>
  <c r="K26" i="2"/>
  <c r="O29" i="2"/>
  <c r="O28" i="2"/>
  <c r="O26" i="2"/>
  <c r="O25" i="2"/>
  <c r="O10" i="2"/>
  <c r="O9" i="2"/>
  <c r="O7" i="2"/>
  <c r="O6" i="2"/>
  <c r="M27" i="2"/>
  <c r="Q50" i="2"/>
  <c r="Q28" i="2"/>
  <c r="I69" i="1" l="1"/>
  <c r="I70" i="1"/>
  <c r="I71" i="1"/>
  <c r="I72" i="1"/>
  <c r="I73" i="1"/>
  <c r="I68" i="1"/>
  <c r="C48" i="2"/>
  <c r="C56" i="2" l="1"/>
  <c r="C55" i="2"/>
  <c r="C54" i="2"/>
  <c r="C53" i="2"/>
  <c r="C50" i="2"/>
  <c r="C49" i="2"/>
  <c r="C47" i="2"/>
  <c r="Y51" i="2"/>
  <c r="Y50" i="2"/>
  <c r="Y49" i="2"/>
  <c r="Y48" i="2"/>
  <c r="Y47" i="2"/>
  <c r="W51" i="2"/>
  <c r="W50" i="2"/>
  <c r="W49" i="2"/>
  <c r="W48" i="2"/>
  <c r="W47" i="2"/>
  <c r="U51" i="2"/>
  <c r="U50" i="2"/>
  <c r="U49" i="2"/>
  <c r="U48" i="2"/>
  <c r="U47" i="2"/>
  <c r="S51" i="2"/>
  <c r="S50" i="2"/>
  <c r="S49" i="2"/>
  <c r="S48" i="2"/>
  <c r="S47" i="2"/>
  <c r="Q29" i="2"/>
  <c r="Q27" i="2"/>
  <c r="Q26" i="2"/>
  <c r="Q51" i="2"/>
  <c r="Q49" i="2"/>
  <c r="Q48" i="2"/>
  <c r="Q47" i="2"/>
  <c r="O51" i="2"/>
  <c r="O50" i="2"/>
  <c r="O48" i="2"/>
  <c r="O47" i="2"/>
  <c r="M51" i="2"/>
  <c r="M50" i="2"/>
  <c r="M49" i="2"/>
  <c r="M48" i="2"/>
  <c r="M47" i="2"/>
  <c r="K51" i="2"/>
  <c r="K50" i="2"/>
  <c r="K49" i="2"/>
  <c r="K48" i="2"/>
  <c r="K47" i="2"/>
  <c r="C34" i="2"/>
  <c r="C33" i="2"/>
  <c r="C32" i="2"/>
  <c r="C31" i="2"/>
  <c r="C28" i="2"/>
  <c r="C27" i="2"/>
  <c r="C26" i="2"/>
  <c r="C25" i="2"/>
  <c r="W25" i="2"/>
  <c r="S29" i="2"/>
  <c r="S28" i="2"/>
  <c r="S27" i="2"/>
  <c r="S26" i="2"/>
  <c r="S25" i="2"/>
  <c r="K29" i="2"/>
  <c r="K28" i="2"/>
  <c r="K27" i="2"/>
  <c r="K25" i="2"/>
  <c r="Y29" i="2"/>
  <c r="Y28" i="2"/>
  <c r="Y27" i="2"/>
  <c r="Y26" i="2"/>
  <c r="Y25" i="2"/>
  <c r="W29" i="2"/>
  <c r="W28" i="2"/>
  <c r="W27" i="2"/>
  <c r="W26" i="2"/>
  <c r="U29" i="2"/>
  <c r="U28" i="2"/>
  <c r="U27" i="2"/>
  <c r="U26" i="2"/>
  <c r="U25" i="2"/>
  <c r="Q25" i="2"/>
  <c r="M29" i="2"/>
  <c r="M28" i="2"/>
  <c r="M26" i="2"/>
  <c r="M25" i="2"/>
  <c r="G54" i="2"/>
  <c r="G55" i="2"/>
  <c r="G56" i="2"/>
  <c r="G53" i="2"/>
  <c r="G48" i="2"/>
  <c r="G49" i="2"/>
  <c r="G50" i="2"/>
  <c r="G47" i="2"/>
  <c r="F54" i="2"/>
  <c r="F55" i="2"/>
  <c r="F56" i="2"/>
  <c r="F53" i="2"/>
  <c r="F48" i="2"/>
  <c r="F49" i="2"/>
  <c r="N50" i="2" s="1"/>
  <c r="F50" i="2"/>
  <c r="F47" i="2"/>
  <c r="E54" i="2"/>
  <c r="T47" i="2" s="1"/>
  <c r="E55" i="2"/>
  <c r="V48" i="2" s="1"/>
  <c r="E56" i="2"/>
  <c r="X47" i="2" s="1"/>
  <c r="E53" i="2"/>
  <c r="R47" i="2" s="1"/>
  <c r="E48" i="2"/>
  <c r="L48" i="2" s="1"/>
  <c r="E49" i="2"/>
  <c r="N48" i="2" s="1"/>
  <c r="E50" i="2"/>
  <c r="P47" i="2" s="1"/>
  <c r="E47" i="2"/>
  <c r="J48" i="2" s="1"/>
  <c r="D54" i="2"/>
  <c r="D55" i="2"/>
  <c r="D56" i="2"/>
  <c r="D53" i="2"/>
  <c r="D48" i="2"/>
  <c r="D49" i="2"/>
  <c r="D50" i="2"/>
  <c r="D47" i="2"/>
  <c r="G32" i="2"/>
  <c r="G33" i="2"/>
  <c r="G34" i="2"/>
  <c r="G31" i="2"/>
  <c r="G26" i="2"/>
  <c r="G27" i="2"/>
  <c r="G28" i="2"/>
  <c r="G25" i="2"/>
  <c r="F32" i="2"/>
  <c r="T28" i="2" s="1"/>
  <c r="F33" i="2"/>
  <c r="V28" i="2" s="1"/>
  <c r="F34" i="2"/>
  <c r="X28" i="2" s="1"/>
  <c r="F31" i="2"/>
  <c r="R28" i="2" s="1"/>
  <c r="F26" i="2"/>
  <c r="F27" i="2"/>
  <c r="F28" i="2"/>
  <c r="F25" i="2"/>
  <c r="E32" i="2"/>
  <c r="T29" i="2" s="1"/>
  <c r="E33" i="2"/>
  <c r="V25" i="2" s="1"/>
  <c r="E34" i="2"/>
  <c r="X29" i="2" s="1"/>
  <c r="E31" i="2"/>
  <c r="R26" i="2" s="1"/>
  <c r="E26" i="2"/>
  <c r="L26" i="2" s="1"/>
  <c r="E27" i="2"/>
  <c r="E28" i="2"/>
  <c r="P29" i="2" s="1"/>
  <c r="E25" i="2"/>
  <c r="J29" i="2" s="1"/>
  <c r="D32" i="2"/>
  <c r="D33" i="2"/>
  <c r="D34" i="2"/>
  <c r="D31" i="2"/>
  <c r="D26" i="2"/>
  <c r="D27" i="2"/>
  <c r="D28" i="2"/>
  <c r="D25" i="2"/>
  <c r="D6" i="2"/>
  <c r="D7" i="2"/>
  <c r="C15" i="2"/>
  <c r="C14" i="2"/>
  <c r="C13" i="2"/>
  <c r="C12" i="2"/>
  <c r="C9" i="2"/>
  <c r="C8" i="2"/>
  <c r="C7" i="2"/>
  <c r="C6" i="2"/>
  <c r="G63" i="2"/>
  <c r="F63" i="2"/>
  <c r="E63" i="2"/>
  <c r="D63" i="2"/>
  <c r="C63" i="2"/>
  <c r="G62" i="2"/>
  <c r="F62" i="2"/>
  <c r="E62" i="2"/>
  <c r="D62" i="2"/>
  <c r="C62" i="2"/>
  <c r="G41" i="2"/>
  <c r="F41" i="2"/>
  <c r="E41" i="2"/>
  <c r="D41" i="2"/>
  <c r="C41" i="2"/>
  <c r="G40" i="2"/>
  <c r="F40" i="2"/>
  <c r="E40" i="2"/>
  <c r="D40" i="2"/>
  <c r="C40" i="2"/>
  <c r="D58" i="5"/>
  <c r="D57" i="5"/>
  <c r="D56" i="5"/>
  <c r="D55" i="5"/>
  <c r="D50" i="5"/>
  <c r="D49" i="5"/>
  <c r="D48" i="5"/>
  <c r="D47" i="5"/>
  <c r="I43" i="5"/>
  <c r="I61" i="5" s="1"/>
  <c r="D31" i="5"/>
  <c r="D30" i="5"/>
  <c r="D29" i="5"/>
  <c r="D28" i="5"/>
  <c r="D23" i="5"/>
  <c r="D22" i="5"/>
  <c r="D21" i="5"/>
  <c r="D20" i="5"/>
  <c r="I16" i="5"/>
  <c r="D91" i="1"/>
  <c r="D90" i="1"/>
  <c r="D89" i="1"/>
  <c r="D88" i="1"/>
  <c r="D99" i="1"/>
  <c r="D98" i="1"/>
  <c r="D97" i="1"/>
  <c r="D96" i="1"/>
  <c r="C9" i="5"/>
  <c r="G7" i="5"/>
  <c r="G6" i="5"/>
  <c r="C7" i="5"/>
  <c r="C6" i="4"/>
  <c r="B44" i="1" a="1"/>
  <c r="B44" i="1" s="1"/>
  <c r="B26" i="1" a="1"/>
  <c r="B26" i="1" s="1"/>
  <c r="H46" i="4"/>
  <c r="I42" i="4"/>
  <c r="F42" i="4" s="1"/>
  <c r="I64" i="4"/>
  <c r="I65" i="4" s="1"/>
  <c r="I66" i="4" s="1"/>
  <c r="H68" i="4"/>
  <c r="C9" i="4"/>
  <c r="G7" i="4"/>
  <c r="G6" i="4"/>
  <c r="C7" i="4"/>
  <c r="H31" i="4"/>
  <c r="I27" i="4"/>
  <c r="F27" i="4" s="1"/>
  <c r="I84" i="1"/>
  <c r="I85" i="1" a="1"/>
  <c r="I44" i="5" a="1"/>
  <c r="I17" i="5" a="1"/>
  <c r="J50" i="2" l="1"/>
  <c r="J28" i="2"/>
  <c r="L28" i="2"/>
  <c r="N28" i="2"/>
  <c r="N29" i="2"/>
  <c r="N27" i="2"/>
  <c r="N26" i="2"/>
  <c r="N25" i="2"/>
  <c r="L50" i="2"/>
  <c r="P50" i="2"/>
  <c r="J49" i="2"/>
  <c r="P48" i="2"/>
  <c r="F47" i="5"/>
  <c r="J51" i="2"/>
  <c r="P49" i="2"/>
  <c r="X50" i="2"/>
  <c r="V50" i="2"/>
  <c r="T50" i="2"/>
  <c r="L51" i="2"/>
  <c r="V26" i="2"/>
  <c r="F58" i="5"/>
  <c r="N51" i="2"/>
  <c r="P51" i="2"/>
  <c r="F56" i="5"/>
  <c r="N49" i="2"/>
  <c r="X51" i="2"/>
  <c r="F48" i="5"/>
  <c r="L49" i="2"/>
  <c r="F49" i="5"/>
  <c r="L47" i="2"/>
  <c r="F50" i="5"/>
  <c r="N47" i="2"/>
  <c r="R48" i="2"/>
  <c r="X48" i="2"/>
  <c r="R50" i="2"/>
  <c r="J47" i="2"/>
  <c r="V29" i="2"/>
  <c r="V27" i="2"/>
  <c r="J25" i="2"/>
  <c r="J26" i="2"/>
  <c r="J27" i="2"/>
  <c r="P25" i="2"/>
  <c r="F57" i="5"/>
  <c r="V47" i="2"/>
  <c r="V51" i="2"/>
  <c r="T48" i="2"/>
  <c r="T51" i="2"/>
  <c r="T49" i="2"/>
  <c r="R49" i="2"/>
  <c r="F55" i="5"/>
  <c r="R51" i="2"/>
  <c r="X49" i="2"/>
  <c r="V49" i="2"/>
  <c r="R29" i="2"/>
  <c r="R25" i="2"/>
  <c r="R27" i="2"/>
  <c r="X26" i="2"/>
  <c r="X25" i="2"/>
  <c r="T25" i="2"/>
  <c r="T26" i="2"/>
  <c r="P27" i="2"/>
  <c r="P26" i="2"/>
  <c r="P28" i="2"/>
  <c r="L25" i="2"/>
  <c r="L29" i="2"/>
  <c r="T27" i="2"/>
  <c r="X27" i="2"/>
  <c r="L27" i="2"/>
  <c r="I44" i="5"/>
  <c r="I17" i="5"/>
  <c r="I85" i="1"/>
  <c r="I43" i="4"/>
  <c r="F66" i="4"/>
  <c r="F65" i="4"/>
  <c r="F64" i="4"/>
  <c r="I28" i="4"/>
  <c r="E31" i="5" l="1"/>
  <c r="E50" i="5"/>
  <c r="I50" i="5" s="1"/>
  <c r="E21" i="5"/>
  <c r="E22" i="5"/>
  <c r="E47" i="5"/>
  <c r="I47" i="5" s="1"/>
  <c r="E48" i="5"/>
  <c r="I48" i="5" s="1"/>
  <c r="E56" i="5"/>
  <c r="I56" i="5" s="1"/>
  <c r="E55" i="5"/>
  <c r="I55" i="5" s="1"/>
  <c r="E28" i="5"/>
  <c r="E57" i="5"/>
  <c r="I57" i="5" s="1"/>
  <c r="E29" i="5"/>
  <c r="E30" i="5"/>
  <c r="E58" i="5"/>
  <c r="I58" i="5" s="1"/>
  <c r="E23" i="5"/>
  <c r="E20" i="5"/>
  <c r="I44" i="4"/>
  <c r="F44" i="4" s="1"/>
  <c r="F43" i="4"/>
  <c r="I29" i="4"/>
  <c r="F29" i="4" s="1"/>
  <c r="F28" i="4"/>
  <c r="G15" i="2" l="1"/>
  <c r="F15" i="2"/>
  <c r="E15" i="2"/>
  <c r="D15" i="2"/>
  <c r="G14" i="2"/>
  <c r="F14" i="2"/>
  <c r="E14" i="2"/>
  <c r="D14" i="2"/>
  <c r="G13" i="2"/>
  <c r="F13" i="2"/>
  <c r="E13" i="2"/>
  <c r="D13" i="2"/>
  <c r="G12" i="2"/>
  <c r="F12" i="2"/>
  <c r="E12" i="2"/>
  <c r="R6" i="2" s="1"/>
  <c r="D12" i="2"/>
  <c r="Y10" i="2"/>
  <c r="W10" i="2"/>
  <c r="U10" i="2"/>
  <c r="S10" i="2"/>
  <c r="Q10" i="2"/>
  <c r="M10" i="2"/>
  <c r="K10" i="2"/>
  <c r="Y9" i="2"/>
  <c r="W9" i="2"/>
  <c r="U9" i="2"/>
  <c r="S9" i="2"/>
  <c r="Q9" i="2"/>
  <c r="M9" i="2"/>
  <c r="K9" i="2"/>
  <c r="G9" i="2"/>
  <c r="F9" i="2"/>
  <c r="E9" i="2"/>
  <c r="D9" i="2"/>
  <c r="Y8" i="2"/>
  <c r="W8" i="2"/>
  <c r="U8" i="2"/>
  <c r="S8" i="2"/>
  <c r="Q8" i="2"/>
  <c r="M8" i="2"/>
  <c r="K8" i="2"/>
  <c r="G8" i="2"/>
  <c r="F8" i="2"/>
  <c r="E8" i="2"/>
  <c r="D8" i="2"/>
  <c r="Y7" i="2"/>
  <c r="W7" i="2"/>
  <c r="U7" i="2"/>
  <c r="S7" i="2"/>
  <c r="Q7" i="2"/>
  <c r="M7" i="2"/>
  <c r="K7" i="2"/>
  <c r="G7" i="2"/>
  <c r="F7" i="2"/>
  <c r="E7" i="2"/>
  <c r="Y6" i="2"/>
  <c r="W6" i="2"/>
  <c r="U6" i="2"/>
  <c r="S6" i="2"/>
  <c r="Q6" i="2"/>
  <c r="M6" i="2"/>
  <c r="K6" i="2"/>
  <c r="G6" i="2"/>
  <c r="F6" i="2"/>
  <c r="E6" i="2"/>
  <c r="N9" i="2" l="1"/>
  <c r="N10" i="2"/>
  <c r="N7" i="2"/>
  <c r="N6" i="2"/>
  <c r="N8" i="2"/>
  <c r="V8" i="2"/>
  <c r="T6" i="2"/>
  <c r="V6" i="2"/>
  <c r="P6" i="2"/>
  <c r="P7" i="2"/>
  <c r="P8" i="2"/>
  <c r="J9" i="2"/>
  <c r="J8" i="2"/>
  <c r="J10" i="2"/>
  <c r="J7" i="2"/>
  <c r="J6" i="2"/>
  <c r="F88" i="1"/>
  <c r="F20" i="5"/>
  <c r="I20" i="5" s="1"/>
  <c r="X6" i="2"/>
  <c r="F31" i="5"/>
  <c r="I31" i="5" s="1"/>
  <c r="F99" i="1"/>
  <c r="R10" i="2"/>
  <c r="F96" i="1"/>
  <c r="F28" i="5"/>
  <c r="I28" i="5" s="1"/>
  <c r="L10" i="2"/>
  <c r="F89" i="1"/>
  <c r="F21" i="5"/>
  <c r="I21" i="5" s="1"/>
  <c r="T10" i="2"/>
  <c r="F29" i="5"/>
  <c r="I29" i="5" s="1"/>
  <c r="F97" i="1"/>
  <c r="V7" i="2"/>
  <c r="F30" i="5"/>
  <c r="I30" i="5" s="1"/>
  <c r="F98" i="1"/>
  <c r="F22" i="5"/>
  <c r="I22" i="5" s="1"/>
  <c r="F90" i="1"/>
  <c r="P10" i="2"/>
  <c r="F91" i="1"/>
  <c r="F23" i="5"/>
  <c r="I23" i="5" s="1"/>
  <c r="V10" i="2"/>
  <c r="X10" i="2"/>
  <c r="T9" i="2"/>
  <c r="T7" i="2"/>
  <c r="X7" i="2"/>
  <c r="R9" i="2"/>
  <c r="T8" i="2"/>
  <c r="X9" i="2"/>
  <c r="R7" i="2"/>
  <c r="P9" i="2"/>
  <c r="V9" i="2"/>
  <c r="X8" i="2"/>
  <c r="R8" i="2"/>
  <c r="L6" i="2"/>
  <c r="L8" i="2"/>
  <c r="L7" i="2"/>
  <c r="L9" i="2"/>
  <c r="E98" i="1" l="1"/>
  <c r="I98" i="1" s="1"/>
  <c r="E91" i="1"/>
  <c r="I91" i="1" s="1"/>
  <c r="E90" i="1"/>
  <c r="I90" i="1" s="1"/>
  <c r="E97" i="1"/>
  <c r="I97" i="1" s="1"/>
  <c r="E99" i="1"/>
  <c r="I99" i="1" s="1"/>
  <c r="E89" i="1"/>
  <c r="I89" i="1" s="1"/>
  <c r="E88" i="1"/>
  <c r="I88" i="1" s="1"/>
  <c r="E96" i="1"/>
  <c r="I96" i="1" s="1"/>
  <c r="I24" i="5" l="1"/>
  <c r="I100" i="1"/>
  <c r="I92" i="1"/>
  <c r="I59" i="5"/>
  <c r="I32" i="5"/>
  <c r="I102" i="1"/>
  <c r="I34" i="5" l="1"/>
  <c r="I104" i="1"/>
  <c r="I36" i="5"/>
  <c r="E49" i="5"/>
  <c r="I49" i="5" s="1"/>
  <c r="I51" i="5" s="1"/>
  <c r="I63" i="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<sst xmlns="http://schemas.openxmlformats.org/spreadsheetml/2006/main" count="336" uniqueCount="161">
  <si>
    <t>Croydon Council LGPS Leaver form</t>
  </si>
  <si>
    <t>The following information MUST be provided in all cases</t>
  </si>
  <si>
    <t xml:space="preserve">Employee Details </t>
  </si>
  <si>
    <t xml:space="preserve">Employee name </t>
  </si>
  <si>
    <t>Employee NI number</t>
  </si>
  <si>
    <t xml:space="preserve">Employee position </t>
  </si>
  <si>
    <t>Payroll reference number</t>
  </si>
  <si>
    <t xml:space="preserve">Name of Employer </t>
  </si>
  <si>
    <t xml:space="preserve">Employee Address </t>
  </si>
  <si>
    <t>Address Line 1</t>
  </si>
  <si>
    <t>Address Line 2</t>
  </si>
  <si>
    <t>Address Line 3</t>
  </si>
  <si>
    <t>Address Line 4</t>
  </si>
  <si>
    <t>Address Line 5</t>
  </si>
  <si>
    <t xml:space="preserve">Postcode </t>
  </si>
  <si>
    <t xml:space="preserve">Employee's personal email address </t>
  </si>
  <si>
    <t>Leaver information</t>
  </si>
  <si>
    <t xml:space="preserve">Last day of service </t>
  </si>
  <si>
    <t>Please entre date of leaving</t>
  </si>
  <si>
    <t xml:space="preserve">Reason for leaving </t>
  </si>
  <si>
    <t xml:space="preserve">Please select from drop down box </t>
  </si>
  <si>
    <t xml:space="preserve">CARE pension benefits </t>
  </si>
  <si>
    <t xml:space="preserve">Actual pensionable pay from 01 April to last day of service </t>
  </si>
  <si>
    <t>including overtime payments</t>
  </si>
  <si>
    <t xml:space="preserve">Employee contributions from 01 April to last day of service </t>
  </si>
  <si>
    <t xml:space="preserve">Employee contributions rate </t>
  </si>
  <si>
    <t xml:space="preserve">50/50 section </t>
  </si>
  <si>
    <t>Y/N</t>
  </si>
  <si>
    <t xml:space="preserve">Additional pension contributions type </t>
  </si>
  <si>
    <t>Please select from drop down box</t>
  </si>
  <si>
    <t xml:space="preserve">Additional pension contributions from 01 April to last day of service </t>
  </si>
  <si>
    <t>Periods of reduced or nil pay during the last year of employment</t>
  </si>
  <si>
    <t xml:space="preserve">Has the employee had any periods of reduced or nil pay </t>
  </si>
  <si>
    <t xml:space="preserve">Please select from drop down list </t>
  </si>
  <si>
    <t>Reason for reduced or nil pay</t>
  </si>
  <si>
    <t xml:space="preserve">Period of reduced pay </t>
  </si>
  <si>
    <t xml:space="preserve">From </t>
  </si>
  <si>
    <t xml:space="preserve">to </t>
  </si>
  <si>
    <t>and/or</t>
  </si>
  <si>
    <t>Period of nil pay</t>
  </si>
  <si>
    <t>Breaks in pensionable membership</t>
  </si>
  <si>
    <t xml:space="preserve">Please provide details of all breaks in pensionable membership during this employment, for which they did not pay pension contributions. </t>
  </si>
  <si>
    <t xml:space="preserve">Date from </t>
  </si>
  <si>
    <t xml:space="preserve">Date to </t>
  </si>
  <si>
    <t xml:space="preserve">Reason for absence </t>
  </si>
  <si>
    <t>Service History</t>
  </si>
  <si>
    <t xml:space="preserve">Please provide working hours (and term time adjustment where necessary) up to 31 March 2022 in all cases </t>
  </si>
  <si>
    <t>If there is no term time adjustm</t>
  </si>
  <si>
    <t xml:space="preserve">Date of change </t>
  </si>
  <si>
    <t xml:space="preserve">Working hours </t>
  </si>
  <si>
    <t xml:space="preserve">Full time equivalent hours </t>
  </si>
  <si>
    <t>Working weeks</t>
  </si>
  <si>
    <t xml:space="preserve">FTE working weeks </t>
  </si>
  <si>
    <t xml:space="preserve">Office Use </t>
  </si>
  <si>
    <t xml:space="preserve">Final Salary </t>
  </si>
  <si>
    <t>Final salary calculations are required for all employees with LGPS membership prior to 31 March 2022</t>
  </si>
  <si>
    <t xml:space="preserve">The final pensionable pay period is the last year of employment up to and including the last day of service (regardless of changes in payroll provider). If the member has less than a years' membership the final pay period starts from their first day of service. </t>
  </si>
  <si>
    <r>
      <t xml:space="preserve">If the employee's pay was higher in one of the previous 2 years please complete the </t>
    </r>
    <r>
      <rPr>
        <b/>
        <sz val="11"/>
        <color theme="1"/>
        <rFont val="Calibri"/>
        <family val="2"/>
        <scheme val="minor"/>
      </rPr>
      <t>'Previous Year Final Salary'</t>
    </r>
    <r>
      <rPr>
        <sz val="11"/>
        <color theme="1"/>
        <rFont val="Calibri"/>
        <family val="2"/>
        <scheme val="minor"/>
      </rPr>
      <t xml:space="preserve"> tab for that year.</t>
    </r>
  </si>
  <si>
    <t xml:space="preserve">Final pay period </t>
  </si>
  <si>
    <t>to</t>
  </si>
  <si>
    <t xml:space="preserve">Days in period </t>
  </si>
  <si>
    <t>(Last day of service)</t>
  </si>
  <si>
    <t>Leap year</t>
  </si>
  <si>
    <t>Basic Salary</t>
  </si>
  <si>
    <t>Date from</t>
  </si>
  <si>
    <t>Date to</t>
  </si>
  <si>
    <t>Days</t>
  </si>
  <si>
    <t>Months</t>
  </si>
  <si>
    <t>Annual FTE Pay</t>
  </si>
  <si>
    <t>Additional Allowances - excluding overtime payments</t>
  </si>
  <si>
    <t xml:space="preserve">Annual FTE Pay </t>
  </si>
  <si>
    <t>Please provide explanation of additional allowance</t>
  </si>
  <si>
    <t>Full year Final Pay</t>
  </si>
  <si>
    <t>or</t>
  </si>
  <si>
    <t>Part year adjustment</t>
  </si>
  <si>
    <r>
      <rPr>
        <b/>
        <u/>
        <sz val="11"/>
        <color theme="1"/>
        <rFont val="Calibri"/>
        <family val="2"/>
        <scheme val="minor"/>
      </rPr>
      <t>Comments</t>
    </r>
    <r>
      <rPr>
        <sz val="11"/>
        <color theme="1"/>
        <rFont val="Calibri"/>
        <family val="2"/>
        <scheme val="minor"/>
      </rPr>
      <t xml:space="preserve"> </t>
    </r>
  </si>
  <si>
    <t>Declaration</t>
  </si>
  <si>
    <t>On behalf of the school/employer named below I certify that I have completed this form fully and that all details are correct.</t>
  </si>
  <si>
    <t xml:space="preserve">Leaver form completed by </t>
  </si>
  <si>
    <t xml:space="preserve">Position </t>
  </si>
  <si>
    <t xml:space="preserve">Date completed </t>
  </si>
  <si>
    <t xml:space="preserve">Tel number </t>
  </si>
  <si>
    <t xml:space="preserve">Email address </t>
  </si>
  <si>
    <t xml:space="preserve">Please check all required fields have been completed, required documentation has been provided and the APP sheet has been completed if applicable. </t>
  </si>
  <si>
    <t>We may contact you if we require further information. If the form is incomplete or documentation is missing it will be returned to the employer for completion.</t>
  </si>
  <si>
    <t>Final Salary - second year</t>
  </si>
  <si>
    <t>If the employee's pay was higher in one of the previous 2 years please provide pay details below for that year.</t>
  </si>
  <si>
    <t>Final Salary - third year</t>
  </si>
  <si>
    <t xml:space="preserve">Form completed by </t>
  </si>
  <si>
    <t xml:space="preserve">Croydon Council LGPS Leaver form - Assumed Pensionable Pay </t>
  </si>
  <si>
    <t>Please complete the relevant section.</t>
  </si>
  <si>
    <t xml:space="preserve">In all cases where APP is to be applied, if the pay the member received in the three-month period (or 12 weeks if paid weekly) is materially lower than the pay they would normally receive, the employer has a discretion to use a higher pay in the APP calculation. The employer must have regard to the pensionable pay the member earned over the previous 12 months when determining what the normal level of pensionable pay is. </t>
  </si>
  <si>
    <t xml:space="preserve">Please inform us if you intend to use a higher APP. </t>
  </si>
  <si>
    <t xml:space="preserve">The form will calculate APP for if the employee is paid monthly. </t>
  </si>
  <si>
    <t xml:space="preserve">If the employee is paid weekly the APP figure will need to be calculated manually - please refer to the LGPS HR Guide for further information. </t>
  </si>
  <si>
    <t xml:space="preserve">Sick Leave </t>
  </si>
  <si>
    <t>Periods of reduced and/or nil pay</t>
  </si>
  <si>
    <r>
      <t xml:space="preserve">If the employee was on reduced or nil pay due to </t>
    </r>
    <r>
      <rPr>
        <b/>
        <u/>
        <sz val="11"/>
        <color theme="1"/>
        <rFont val="Calibri"/>
        <family val="2"/>
        <scheme val="minor"/>
      </rPr>
      <t>sick leave</t>
    </r>
    <r>
      <rPr>
        <b/>
        <sz val="11"/>
        <color theme="1"/>
        <rFont val="Calibri"/>
        <family val="2"/>
        <scheme val="minor"/>
      </rPr>
      <t xml:space="preserve"> please provide the following information:</t>
    </r>
  </si>
  <si>
    <t xml:space="preserve">Last three full months pay before reduced pay commenced excluding lump sums for this employment only </t>
  </si>
  <si>
    <t>Pay</t>
  </si>
  <si>
    <t xml:space="preserve">Pay </t>
  </si>
  <si>
    <t>Assumed Pensionable Pay (APP)</t>
  </si>
  <si>
    <t>Comments - complex cases may require additional information. Please provide a breif outline of the situation and we will contact you</t>
  </si>
  <si>
    <t xml:space="preserve">Death in Service </t>
  </si>
  <si>
    <t xml:space="preserve">Date of Death </t>
  </si>
  <si>
    <t xml:space="preserve">Was the employee on sick leave before they died? </t>
  </si>
  <si>
    <t xml:space="preserve">If the employee was on a period of sick leave and received redued or nil pay you must complete the 'Sick Leave' section above. </t>
  </si>
  <si>
    <t>Child related leave - maternity/paternity/adoption</t>
  </si>
  <si>
    <r>
      <t xml:space="preserve">Period of </t>
    </r>
    <r>
      <rPr>
        <b/>
        <sz val="11"/>
        <color theme="1"/>
        <rFont val="Calibri"/>
        <family val="2"/>
        <scheme val="minor"/>
      </rPr>
      <t>paid</t>
    </r>
    <r>
      <rPr>
        <sz val="11"/>
        <color theme="1"/>
        <rFont val="Calibri"/>
        <family val="2"/>
        <scheme val="minor"/>
      </rPr>
      <t xml:space="preserve"> child related leave </t>
    </r>
  </si>
  <si>
    <r>
      <t xml:space="preserve">Period of </t>
    </r>
    <r>
      <rPr>
        <b/>
        <sz val="11"/>
        <color theme="1"/>
        <rFont val="Calibri"/>
        <family val="2"/>
        <scheme val="minor"/>
      </rPr>
      <t>unpaid</t>
    </r>
    <r>
      <rPr>
        <sz val="11"/>
        <color theme="1"/>
        <rFont val="Calibri"/>
        <family val="2"/>
        <scheme val="minor"/>
      </rPr>
      <t xml:space="preserve"> child related leave </t>
    </r>
  </si>
  <si>
    <t xml:space="preserve">If the employee was on reduced pay due to child related leave please provide the following information: </t>
  </si>
  <si>
    <t xml:space="preserve">APP form completed by </t>
  </si>
  <si>
    <t>Leaver Form</t>
  </si>
  <si>
    <t>Basic salary</t>
  </si>
  <si>
    <t>Additional Allowances</t>
  </si>
  <si>
    <t>Line 1</t>
  </si>
  <si>
    <t>Line 2</t>
  </si>
  <si>
    <t>Line 3</t>
  </si>
  <si>
    <t>Line 4</t>
  </si>
  <si>
    <t>Whole months</t>
  </si>
  <si>
    <t>Part start &amp; last day</t>
  </si>
  <si>
    <t>Part start &amp; part end less than or equal to</t>
  </si>
  <si>
    <t>Part start &amp; part end more than</t>
  </si>
  <si>
    <t>Whole Start &amp; part last</t>
  </si>
  <si>
    <t>Final Salary - year 2</t>
  </si>
  <si>
    <t>All months are Whole months</t>
  </si>
  <si>
    <t>*</t>
  </si>
  <si>
    <t>* more thsn or less than half a month</t>
  </si>
  <si>
    <t>Final Salary - year 3</t>
  </si>
  <si>
    <t>Column1</t>
  </si>
  <si>
    <t>Yes</t>
  </si>
  <si>
    <t>No</t>
  </si>
  <si>
    <t>Column2</t>
  </si>
  <si>
    <t>Maternity</t>
  </si>
  <si>
    <t>Please complete the Assumed Pensionable Pay sheet</t>
  </si>
  <si>
    <t>Paternity</t>
  </si>
  <si>
    <t>Adoption</t>
  </si>
  <si>
    <t>Sick</t>
  </si>
  <si>
    <t>Strike</t>
  </si>
  <si>
    <t xml:space="preserve"> </t>
  </si>
  <si>
    <t xml:space="preserve">Unauthorised leave </t>
  </si>
  <si>
    <t>Unpaid leave</t>
  </si>
  <si>
    <t xml:space="preserve">Armed forces reserves leave </t>
  </si>
  <si>
    <t>Resignation</t>
  </si>
  <si>
    <t xml:space="preserve">Opt Out of Scheme </t>
  </si>
  <si>
    <t>Please provide copy of opt out form</t>
  </si>
  <si>
    <t>Retirement</t>
  </si>
  <si>
    <t>Ill Health Retirement Tier 1</t>
  </si>
  <si>
    <t>Please provide necessary paperwork - see guidance notes for further details</t>
  </si>
  <si>
    <t>Ill Health Retirement Tier 2</t>
  </si>
  <si>
    <t>Ill Health Retirement Tier 3</t>
  </si>
  <si>
    <t xml:space="preserve">Dismissal </t>
  </si>
  <si>
    <t>TUPE</t>
  </si>
  <si>
    <t xml:space="preserve">Internal position change </t>
  </si>
  <si>
    <t>Please provide NOK contact details and complete the APP tab</t>
  </si>
  <si>
    <t>Redundancy/Efficiency</t>
  </si>
  <si>
    <t xml:space="preserve">Flexible Retirement </t>
  </si>
  <si>
    <t xml:space="preserve">McCloud age 65 </t>
  </si>
  <si>
    <t>APC - Additional Pension Contribution</t>
  </si>
  <si>
    <t xml:space="preserve">AVC - Additional Voluntary Contribution </t>
  </si>
  <si>
    <t xml:space="preserve">Added Years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</si>
</sst>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Red]\-&quot;£&quot;#,##0"/>
    <numFmt numFmtId="165" formatCode="&quot;£&quot;#,##0.00;[Red]\-&quot;£&quot;#,##0.00"/>
    <numFmt numFmtId="166" formatCode="&quot;£&quot;#,##0.00"/>
  </numFmts>
  <fonts count="14">
    <font>
      <sz val="11"/>
      <color theme="1"/>
      <name val="Calibri"/>
      <family val="2"/>
      <scheme val="minor"/>
    </font>
    <font>
      <b/>
      <sz val="11"/>
      <color theme="0"/>
      <name val="Calibri"/>
      <family val="2"/>
      <scheme val="minor"/>
    </font>
    <font>
      <b/>
      <sz val="11"/>
      <color theme="1"/>
      <name val="Calibri"/>
      <family val="2"/>
      <scheme val="minor"/>
    </font>
    <font>
      <u/>
      <sz val="11"/>
      <color theme="1"/>
      <name val="Calibri"/>
      <family val="2"/>
      <scheme val="minor"/>
    </font>
    <font>
      <b/>
      <u/>
      <sz val="11"/>
      <color theme="1"/>
      <name val="Calibri"/>
      <family val="2"/>
      <scheme val="minor"/>
    </font>
    <font>
      <sz val="8"/>
      <color rgb="FF202124"/>
      <name val="Arial"/>
      <family val="2"/>
    </font>
    <font>
      <sz val="11"/>
      <color rgb="FF202124"/>
      <name val="Calibri"/>
      <family val="2"/>
      <scheme val="minor"/>
    </font>
    <font>
      <sz val="11"/>
      <name val="Calibri"/>
      <family val="2"/>
      <scheme val="minor"/>
    </font>
    <font>
      <sz val="11"/>
      <color rgb="FFFF0000"/>
      <name val="Calibri"/>
      <family val="2"/>
      <scheme val="minor"/>
    </font>
    <font>
      <b/>
      <sz val="11"/>
      <color rgb="FFFF0000"/>
      <name val="Calibri"/>
      <family val="2"/>
      <scheme val="minor"/>
    </font>
    <font>
      <sz val="8"/>
      <name val="Calibri"/>
      <family val="2"/>
      <scheme val="minor"/>
    </font>
    <font>
      <sz val="11"/>
      <color theme="8" tint="0.59999389629810485"/>
      <name val="Calibri"/>
      <family val="2"/>
      <scheme val="minor"/>
    </font>
    <font>
      <sz val="11"/>
      <color rgb="FF141414"/>
      <name val="Calibri"/>
      <family val="2"/>
      <scheme val="minor"/>
    </font>
    <font>
      <b/>
      <sz val="14"/>
      <color theme="1"/>
      <name val="Calibri"/>
      <family val="2"/>
      <scheme val="minor"/>
    </font>
  </fonts>
  <fills count="8">
    <fill>
      <patternFill patternType="none"/>
    </fill>
    <fill>
      <patternFill patternType="gray125"/>
    </fill>
    <fill>
      <patternFill patternType="solid">
        <fgColor rgb="FF99FF99"/>
        <bgColor indexed="64"/>
      </patternFill>
    </fill>
    <fill>
      <patternFill patternType="solid">
        <fgColor rgb="FFCCFFFF"/>
        <bgColor indexed="64"/>
      </patternFill>
    </fill>
    <fill>
      <patternFill patternType="solid">
        <fgColor rgb="FFFFFF99"/>
        <bgColor indexed="64"/>
      </patternFill>
    </fill>
    <fill>
      <patternFill patternType="solid">
        <fgColor theme="4" tint="0.79998168889431442"/>
        <bgColor theme="4" tint="0.79998168889431442"/>
      </patternFill>
    </fill>
    <fill>
      <patternFill patternType="solid">
        <fgColor theme="7" tint="0.79998168889431442"/>
        <bgColor indexed="64"/>
      </patternFill>
    </fill>
    <fill>
      <patternFill patternType="solid">
        <fgColor theme="8" tint="0.79998168889431442"/>
        <bgColor indexed="64"/>
      </patternFill>
    </fill>
  </fills>
  <borders count="23">
    <border>
      <left/>
      <right/>
      <top/>
      <bottom/>
      <diagonal/>
    </border>
    <border>
      <left/>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thin">
        <color theme="4" tint="0.39997558519241921"/>
      </right>
      <top style="thin">
        <color theme="4" tint="0.39997558519241921"/>
      </top>
      <bottom style="thin">
        <color theme="4" tint="0.39997558519241921"/>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style="thin">
        <color indexed="64"/>
      </top>
      <bottom/>
      <diagonal/>
    </border>
    <border>
      <left/>
      <right style="thin">
        <color indexed="64"/>
      </right>
      <top/>
      <bottom style="medium">
        <color indexed="64"/>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s>
  <cellStyleXfs count="1">
    <xf numFmtId="0" fontId="0" fillId="0" borderId="0"/>
  </cellStyleXfs>
  <cellXfs count="238">
    <xf numFmtId="0" fontId="0" fillId="0" borderId="0" xfId="0"/>
    <xf numFmtId="0" fontId="0" fillId="0" borderId="0" xfId="0" applyProtection="1">
      <protection hidden="1"/>
    </xf>
    <xf numFmtId="0" fontId="0" fillId="3" borderId="0" xfId="0" applyFill="1" applyProtection="1">
      <protection hidden="1"/>
    </xf>
    <xf numFmtId="165" fontId="0" fillId="3" borderId="0" xfId="0" applyNumberFormat="1" applyFill="1" applyProtection="1">
      <protection hidden="1"/>
    </xf>
    <xf numFmtId="2" fontId="0" fillId="3" borderId="0" xfId="0" applyNumberFormat="1" applyFill="1" applyProtection="1">
      <protection hidden="1"/>
    </xf>
    <xf numFmtId="0" fontId="0" fillId="4" borderId="0" xfId="0" applyFill="1" applyProtection="1">
      <protection hidden="1"/>
    </xf>
    <xf numFmtId="0" fontId="0" fillId="2" borderId="0" xfId="0" applyFill="1" applyProtection="1">
      <protection hidden="1"/>
    </xf>
    <xf numFmtId="164" fontId="0" fillId="3" borderId="0" xfId="0" applyNumberFormat="1" applyFill="1" applyProtection="1">
      <protection hidden="1"/>
    </xf>
    <xf numFmtId="2" fontId="0" fillId="0" borderId="0" xfId="0" applyNumberFormat="1" applyProtection="1">
      <protection hidden="1"/>
    </xf>
    <xf numFmtId="0" fontId="0" fillId="5" borderId="5" xfId="0" applyFill="1" applyBorder="1"/>
    <xf numFmtId="0" fontId="0" fillId="0" borderId="5" xfId="0" applyBorder="1"/>
    <xf numFmtId="14" fontId="0" fillId="0" borderId="0" xfId="0" applyNumberFormat="1"/>
    <xf numFmtId="0" fontId="2" fillId="0" borderId="0" xfId="0" applyFont="1"/>
    <xf numFmtId="0" fontId="0" fillId="0" borderId="0" xfId="0" applyAlignment="1">
      <alignment horizontal="left"/>
    </xf>
    <xf numFmtId="14" fontId="2" fillId="0" borderId="0" xfId="0" applyNumberFormat="1" applyFont="1"/>
    <xf numFmtId="0" fontId="0" fillId="6" borderId="3" xfId="0" applyFill="1" applyBorder="1"/>
    <xf numFmtId="0" fontId="0" fillId="6" borderId="4" xfId="0" applyFill="1" applyBorder="1"/>
    <xf numFmtId="16" fontId="0" fillId="6" borderId="4" xfId="0" applyNumberFormat="1" applyFill="1" applyBorder="1"/>
    <xf numFmtId="0" fontId="0" fillId="6" borderId="6" xfId="0" applyFill="1" applyBorder="1"/>
    <xf numFmtId="0" fontId="0" fillId="6" borderId="2" xfId="0" applyFill="1" applyBorder="1"/>
    <xf numFmtId="0" fontId="0" fillId="6" borderId="0" xfId="0" applyFill="1"/>
    <xf numFmtId="16" fontId="0" fillId="6" borderId="0" xfId="0" applyNumberFormat="1" applyFill="1"/>
    <xf numFmtId="0" fontId="0" fillId="6" borderId="7" xfId="0" applyFill="1" applyBorder="1"/>
    <xf numFmtId="0" fontId="0" fillId="6" borderId="0" xfId="0" applyFill="1" applyAlignment="1">
      <alignment horizontal="center"/>
    </xf>
    <xf numFmtId="0" fontId="3" fillId="6" borderId="0" xfId="0" applyFont="1" applyFill="1" applyAlignment="1">
      <alignment horizontal="center"/>
    </xf>
    <xf numFmtId="0" fontId="0" fillId="6" borderId="0" xfId="0" applyFill="1" applyAlignment="1">
      <alignment horizontal="left"/>
    </xf>
    <xf numFmtId="14" fontId="5" fillId="0" borderId="0" xfId="0" applyNumberFormat="1" applyFont="1"/>
    <xf numFmtId="0" fontId="4" fillId="7" borderId="3" xfId="0" applyFont="1" applyFill="1" applyBorder="1"/>
    <xf numFmtId="0" fontId="0" fillId="7" borderId="4" xfId="0" applyFill="1" applyBorder="1"/>
    <xf numFmtId="0" fontId="0" fillId="7" borderId="6" xfId="0" applyFill="1" applyBorder="1"/>
    <xf numFmtId="0" fontId="0" fillId="7" borderId="2" xfId="0" applyFill="1" applyBorder="1"/>
    <xf numFmtId="0" fontId="0" fillId="7" borderId="0" xfId="0" applyFill="1"/>
    <xf numFmtId="0" fontId="0" fillId="7" borderId="7" xfId="0" applyFill="1" applyBorder="1"/>
    <xf numFmtId="0" fontId="0" fillId="7" borderId="0" xfId="0" applyFill="1" applyAlignment="1">
      <alignment horizontal="center"/>
    </xf>
    <xf numFmtId="0" fontId="0" fillId="7" borderId="8" xfId="0" applyFill="1" applyBorder="1"/>
    <xf numFmtId="0" fontId="2" fillId="7" borderId="9" xfId="0" applyFont="1" applyFill="1" applyBorder="1"/>
    <xf numFmtId="0" fontId="0" fillId="7" borderId="10" xfId="0" applyFill="1" applyBorder="1"/>
    <xf numFmtId="0" fontId="0" fillId="7" borderId="0" xfId="0" applyFill="1" applyAlignment="1">
      <alignment horizontal="left"/>
    </xf>
    <xf numFmtId="0" fontId="0" fillId="7" borderId="7" xfId="0" applyFill="1" applyBorder="1" applyAlignment="1">
      <alignment horizontal="center"/>
    </xf>
    <xf numFmtId="0" fontId="0" fillId="7" borderId="9" xfId="0" applyFill="1" applyBorder="1"/>
    <xf numFmtId="0" fontId="2" fillId="7" borderId="4" xfId="0" applyFont="1" applyFill="1" applyBorder="1"/>
    <xf numFmtId="0" fontId="2" fillId="7" borderId="0" xfId="0" applyFont="1" applyFill="1"/>
    <xf numFmtId="0" fontId="0" fillId="7" borderId="2" xfId="0" applyFill="1" applyBorder="1" applyAlignment="1">
      <alignment horizontal="left"/>
    </xf>
    <xf numFmtId="166" fontId="2" fillId="7" borderId="0" xfId="0" applyNumberFormat="1" applyFont="1" applyFill="1"/>
    <xf numFmtId="10" fontId="2" fillId="7" borderId="0" xfId="0" applyNumberFormat="1" applyFont="1" applyFill="1"/>
    <xf numFmtId="0" fontId="2" fillId="7" borderId="11" xfId="0" applyFont="1" applyFill="1" applyBorder="1"/>
    <xf numFmtId="0" fontId="0" fillId="7" borderId="8" xfId="0" applyFill="1" applyBorder="1" applyAlignment="1">
      <alignment horizontal="left"/>
    </xf>
    <xf numFmtId="0" fontId="0" fillId="7" borderId="9" xfId="0" applyFill="1" applyBorder="1" applyAlignment="1">
      <alignment horizontal="left"/>
    </xf>
    <xf numFmtId="10" fontId="2" fillId="7" borderId="9" xfId="0" applyNumberFormat="1" applyFont="1" applyFill="1" applyBorder="1"/>
    <xf numFmtId="0" fontId="0" fillId="7" borderId="4" xfId="0" applyFill="1" applyBorder="1" applyAlignment="1">
      <alignment horizontal="left"/>
    </xf>
    <xf numFmtId="14" fontId="2" fillId="7" borderId="4" xfId="0" applyNumberFormat="1" applyFont="1" applyFill="1" applyBorder="1"/>
    <xf numFmtId="14" fontId="2" fillId="7" borderId="11" xfId="0" applyNumberFormat="1" applyFont="1" applyFill="1" applyBorder="1"/>
    <xf numFmtId="0" fontId="4" fillId="7" borderId="2" xfId="0" applyFont="1" applyFill="1" applyBorder="1" applyAlignment="1">
      <alignment horizontal="left"/>
    </xf>
    <xf numFmtId="0" fontId="0" fillId="7" borderId="2" xfId="0" applyFill="1" applyBorder="1" applyAlignment="1">
      <alignment horizontal="center" wrapText="1"/>
    </xf>
    <xf numFmtId="0" fontId="0" fillId="7" borderId="7" xfId="0" applyFill="1" applyBorder="1" applyAlignment="1">
      <alignment horizontal="center" wrapText="1"/>
    </xf>
    <xf numFmtId="14" fontId="0" fillId="7" borderId="4" xfId="0" applyNumberFormat="1" applyFill="1" applyBorder="1"/>
    <xf numFmtId="0" fontId="0" fillId="7" borderId="4" xfId="0" applyFill="1" applyBorder="1" applyAlignment="1">
      <alignment horizontal="center"/>
    </xf>
    <xf numFmtId="14" fontId="0" fillId="7" borderId="0" xfId="0" applyNumberFormat="1" applyFill="1"/>
    <xf numFmtId="0" fontId="3" fillId="7" borderId="2" xfId="0" applyFont="1" applyFill="1" applyBorder="1"/>
    <xf numFmtId="14" fontId="0" fillId="7" borderId="2" xfId="0" applyNumberFormat="1" applyFill="1" applyBorder="1"/>
    <xf numFmtId="166" fontId="0" fillId="7" borderId="9" xfId="0" applyNumberFormat="1" applyFill="1" applyBorder="1"/>
    <xf numFmtId="16" fontId="0" fillId="7" borderId="9" xfId="0" applyNumberFormat="1" applyFill="1" applyBorder="1"/>
    <xf numFmtId="0" fontId="2" fillId="0" borderId="0" xfId="0" applyFont="1" applyAlignment="1">
      <alignment vertical="center"/>
    </xf>
    <xf numFmtId="16" fontId="0" fillId="7" borderId="0" xfId="0" applyNumberFormat="1" applyFill="1"/>
    <xf numFmtId="16" fontId="0" fillId="7" borderId="11" xfId="0" applyNumberFormat="1" applyFill="1" applyBorder="1"/>
    <xf numFmtId="0" fontId="0" fillId="7" borderId="0" xfId="0" applyFill="1" applyAlignment="1">
      <alignment horizontal="center" wrapText="1"/>
    </xf>
    <xf numFmtId="0" fontId="0" fillId="0" borderId="0" xfId="0" applyAlignment="1">
      <alignment horizontal="center" wrapText="1"/>
    </xf>
    <xf numFmtId="0" fontId="2" fillId="7" borderId="2" xfId="0" applyFont="1" applyFill="1" applyBorder="1" applyAlignment="1">
      <alignment horizontal="left" wrapText="1"/>
    </xf>
    <xf numFmtId="0" fontId="2" fillId="7" borderId="7" xfId="0" applyFont="1" applyFill="1" applyBorder="1" applyAlignment="1">
      <alignment horizontal="left" wrapText="1"/>
    </xf>
    <xf numFmtId="0" fontId="0" fillId="0" borderId="0" xfId="0" applyAlignment="1">
      <alignment horizontal="left" wrapText="1"/>
    </xf>
    <xf numFmtId="0" fontId="0" fillId="7" borderId="2" xfId="0" applyFill="1" applyBorder="1" applyAlignment="1">
      <alignment horizontal="left" wrapText="1"/>
    </xf>
    <xf numFmtId="0" fontId="0" fillId="7" borderId="2" xfId="0" applyFill="1" applyBorder="1" applyAlignment="1">
      <alignment horizontal="center"/>
    </xf>
    <xf numFmtId="16" fontId="0" fillId="7" borderId="4" xfId="0" applyNumberFormat="1" applyFill="1" applyBorder="1"/>
    <xf numFmtId="0" fontId="0" fillId="7" borderId="15" xfId="0" applyFill="1" applyBorder="1"/>
    <xf numFmtId="0" fontId="0" fillId="7" borderId="16" xfId="0" applyFill="1" applyBorder="1"/>
    <xf numFmtId="14" fontId="0" fillId="7" borderId="0" xfId="0" applyNumberFormat="1" applyFill="1" applyAlignment="1">
      <alignment horizontal="center"/>
    </xf>
    <xf numFmtId="0" fontId="4" fillId="7" borderId="2" xfId="0" applyFont="1" applyFill="1" applyBorder="1"/>
    <xf numFmtId="0" fontId="4" fillId="7" borderId="18" xfId="0" applyFont="1" applyFill="1" applyBorder="1"/>
    <xf numFmtId="0" fontId="0" fillId="7" borderId="8" xfId="0" applyFill="1" applyBorder="1" applyAlignment="1">
      <alignment horizontal="left" wrapText="1"/>
    </xf>
    <xf numFmtId="0" fontId="2" fillId="7" borderId="2" xfId="0" applyFont="1" applyFill="1" applyBorder="1" applyAlignment="1">
      <alignment wrapText="1"/>
    </xf>
    <xf numFmtId="0" fontId="2" fillId="7" borderId="0" xfId="0" applyFont="1" applyFill="1" applyAlignment="1">
      <alignment wrapText="1"/>
    </xf>
    <xf numFmtId="0" fontId="2" fillId="7" borderId="7" xfId="0" applyFont="1" applyFill="1" applyBorder="1" applyAlignment="1">
      <alignment wrapText="1"/>
    </xf>
    <xf numFmtId="0" fontId="2" fillId="7" borderId="2" xfId="0" applyFont="1" applyFill="1" applyBorder="1" applyAlignment="1">
      <alignment horizontal="center" wrapText="1"/>
    </xf>
    <xf numFmtId="0" fontId="2" fillId="7" borderId="0" xfId="0" applyFont="1" applyFill="1" applyAlignment="1">
      <alignment horizontal="center" wrapText="1"/>
    </xf>
    <xf numFmtId="14" fontId="2" fillId="7" borderId="0" xfId="0" applyNumberFormat="1" applyFont="1" applyFill="1"/>
    <xf numFmtId="0" fontId="0" fillId="7" borderId="7" xfId="0" applyFill="1" applyBorder="1" applyAlignment="1">
      <alignment horizontal="left" vertical="center" wrapText="1"/>
    </xf>
    <xf numFmtId="14" fontId="1" fillId="7" borderId="0" xfId="0" applyNumberFormat="1" applyFont="1" applyFill="1"/>
    <xf numFmtId="0" fontId="0" fillId="7" borderId="2" xfId="0" applyFill="1" applyBorder="1" applyAlignment="1">
      <alignment horizontal="left" vertical="center" wrapText="1"/>
    </xf>
    <xf numFmtId="0" fontId="0" fillId="7" borderId="0" xfId="0" applyFill="1" applyAlignment="1">
      <alignment horizontal="left" vertical="center" wrapText="1"/>
    </xf>
    <xf numFmtId="0" fontId="2" fillId="7" borderId="2" xfId="0" applyFont="1" applyFill="1" applyBorder="1" applyAlignment="1">
      <alignment horizontal="left" vertical="center"/>
    </xf>
    <xf numFmtId="0" fontId="4" fillId="7" borderId="3" xfId="0" applyFont="1" applyFill="1" applyBorder="1" applyAlignment="1">
      <alignment horizontal="left" wrapText="1"/>
    </xf>
    <xf numFmtId="0" fontId="0" fillId="7" borderId="4" xfId="0" applyFill="1" applyBorder="1" applyAlignment="1">
      <alignment horizontal="center" wrapText="1"/>
    </xf>
    <xf numFmtId="0" fontId="0" fillId="7" borderId="6" xfId="0" applyFill="1" applyBorder="1" applyAlignment="1">
      <alignment horizontal="center" wrapText="1"/>
    </xf>
    <xf numFmtId="0" fontId="0" fillId="7" borderId="0" xfId="0" applyFill="1" applyAlignment="1">
      <alignment vertical="top" wrapText="1"/>
    </xf>
    <xf numFmtId="0" fontId="0" fillId="7" borderId="7" xfId="0" applyFill="1" applyBorder="1" applyAlignment="1">
      <alignment vertical="top" wrapText="1"/>
    </xf>
    <xf numFmtId="0" fontId="2" fillId="7" borderId="8" xfId="0" applyFont="1" applyFill="1" applyBorder="1" applyAlignment="1">
      <alignment horizontal="left"/>
    </xf>
    <xf numFmtId="0" fontId="2" fillId="7" borderId="9" xfId="0" applyFont="1" applyFill="1" applyBorder="1" applyAlignment="1">
      <alignment horizontal="left"/>
    </xf>
    <xf numFmtId="0" fontId="0" fillId="7" borderId="8" xfId="0" applyFill="1" applyBorder="1" applyAlignment="1">
      <alignment horizontal="center"/>
    </xf>
    <xf numFmtId="0" fontId="9" fillId="0" borderId="0" xfId="0" applyFont="1" applyProtection="1">
      <protection hidden="1"/>
    </xf>
    <xf numFmtId="0" fontId="9" fillId="7" borderId="0" xfId="0" applyFont="1" applyFill="1"/>
    <xf numFmtId="0" fontId="9" fillId="7" borderId="0" xfId="0" applyFont="1" applyFill="1" applyAlignment="1">
      <alignment horizontal="left"/>
    </xf>
    <xf numFmtId="0" fontId="0" fillId="7" borderId="0" xfId="0" applyFill="1" applyAlignment="1">
      <alignment horizontal="right"/>
    </xf>
    <xf numFmtId="0" fontId="8" fillId="7" borderId="2" xfId="0" applyFont="1" applyFill="1" applyBorder="1" applyAlignment="1">
      <alignment horizontal="center" vertical="center"/>
    </xf>
    <xf numFmtId="0" fontId="0" fillId="7" borderId="9" xfId="0" applyFill="1" applyBorder="1" applyAlignment="1">
      <alignment horizontal="right"/>
    </xf>
    <xf numFmtId="0" fontId="0" fillId="7" borderId="9" xfId="0" applyFill="1" applyBorder="1" applyAlignment="1">
      <alignment horizontal="center"/>
    </xf>
    <xf numFmtId="14" fontId="2" fillId="7" borderId="9" xfId="0" applyNumberFormat="1" applyFont="1" applyFill="1" applyBorder="1"/>
    <xf numFmtId="0" fontId="0" fillId="0" borderId="0" xfId="0" applyAlignment="1">
      <alignment horizontal="right"/>
    </xf>
    <xf numFmtId="0" fontId="0" fillId="0" borderId="0" xfId="0" applyAlignment="1">
      <alignment horizontal="center"/>
    </xf>
    <xf numFmtId="0" fontId="3" fillId="6" borderId="2" xfId="0" applyFont="1" applyFill="1" applyBorder="1"/>
    <xf numFmtId="0" fontId="7" fillId="7" borderId="7" xfId="0" applyFont="1" applyFill="1" applyBorder="1"/>
    <xf numFmtId="0" fontId="2" fillId="7" borderId="0" xfId="0" applyFont="1" applyFill="1" applyAlignment="1">
      <alignment horizontal="left" wrapText="1"/>
    </xf>
    <xf numFmtId="165" fontId="0" fillId="7" borderId="0" xfId="0" applyNumberFormat="1" applyFill="1"/>
    <xf numFmtId="166" fontId="0" fillId="7" borderId="0" xfId="0" applyNumberFormat="1" applyFill="1"/>
    <xf numFmtId="14" fontId="7" fillId="7" borderId="0" xfId="0" applyNumberFormat="1" applyFont="1" applyFill="1"/>
    <xf numFmtId="0" fontId="3" fillId="7" borderId="0" xfId="0" applyFont="1" applyFill="1"/>
    <xf numFmtId="14" fontId="3" fillId="7" borderId="0" xfId="0" applyNumberFormat="1" applyFont="1" applyFill="1" applyAlignment="1">
      <alignment horizontal="center"/>
    </xf>
    <xf numFmtId="0" fontId="3" fillId="7" borderId="0" xfId="0" applyFont="1" applyFill="1" applyAlignment="1">
      <alignment horizontal="center"/>
    </xf>
    <xf numFmtId="166" fontId="4" fillId="7" borderId="0" xfId="0" applyNumberFormat="1" applyFont="1" applyFill="1"/>
    <xf numFmtId="0" fontId="4" fillId="6" borderId="3" xfId="0" applyFont="1" applyFill="1" applyBorder="1"/>
    <xf numFmtId="0" fontId="0" fillId="6" borderId="2" xfId="0" applyFill="1" applyBorder="1" applyAlignment="1">
      <alignment vertical="center"/>
    </xf>
    <xf numFmtId="0" fontId="11" fillId="7" borderId="0" xfId="0" applyFont="1" applyFill="1"/>
    <xf numFmtId="0" fontId="11" fillId="7" borderId="0" xfId="0" applyFont="1" applyFill="1" applyAlignment="1">
      <alignment horizontal="left"/>
    </xf>
    <xf numFmtId="0" fontId="0" fillId="0" borderId="0" xfId="0" applyAlignment="1">
      <alignment vertical="center"/>
    </xf>
    <xf numFmtId="0" fontId="3" fillId="0" borderId="0" xfId="0" applyFont="1" applyAlignment="1">
      <alignment vertical="center"/>
    </xf>
    <xf numFmtId="14" fontId="2" fillId="7" borderId="14" xfId="0" applyNumberFormat="1" applyFont="1" applyFill="1" applyBorder="1"/>
    <xf numFmtId="0" fontId="2" fillId="7" borderId="14" xfId="0" applyFont="1" applyFill="1" applyBorder="1"/>
    <xf numFmtId="0" fontId="0" fillId="0" borderId="20" xfId="0" applyBorder="1"/>
    <xf numFmtId="0" fontId="0" fillId="0" borderId="21" xfId="0" applyBorder="1"/>
    <xf numFmtId="0" fontId="0" fillId="0" borderId="22" xfId="0" applyBorder="1"/>
    <xf numFmtId="166" fontId="0" fillId="0" borderId="0" xfId="0" applyNumberFormat="1"/>
    <xf numFmtId="0" fontId="0" fillId="7" borderId="10" xfId="0" applyFill="1" applyBorder="1" applyAlignment="1">
      <alignment horizontal="center"/>
    </xf>
    <xf numFmtId="0" fontId="3" fillId="0" borderId="0" xfId="0" applyFont="1"/>
    <xf numFmtId="0" fontId="3" fillId="0" borderId="0" xfId="0" applyFont="1" applyAlignment="1">
      <alignment horizontal="center"/>
    </xf>
    <xf numFmtId="165" fontId="0" fillId="0" borderId="0" xfId="0" applyNumberFormat="1" applyProtection="1">
      <protection hidden="1"/>
    </xf>
    <xf numFmtId="2" fontId="12" fillId="3" borderId="0" xfId="0" applyNumberFormat="1" applyFont="1" applyFill="1" applyAlignment="1" applyProtection="1">
      <alignment horizontal="left" vertical="center" readingOrder="1"/>
      <protection hidden="1"/>
    </xf>
    <xf numFmtId="2" fontId="12" fillId="0" borderId="0" xfId="0" applyNumberFormat="1" applyFont="1" applyAlignment="1" applyProtection="1">
      <alignment horizontal="left" vertical="center" readingOrder="1"/>
      <protection hidden="1"/>
    </xf>
    <xf numFmtId="0" fontId="7" fillId="7" borderId="0" xfId="0" applyFont="1" applyFill="1"/>
    <xf numFmtId="0" fontId="2" fillId="7" borderId="0" xfId="0" applyFont="1" applyFill="1" applyAlignment="1">
      <alignment horizontal="left"/>
    </xf>
    <xf numFmtId="0" fontId="0" fillId="7" borderId="0" xfId="0" applyFill="1" applyAlignment="1">
      <alignment wrapText="1"/>
    </xf>
    <xf numFmtId="0" fontId="0" fillId="7" borderId="2" xfId="0" applyFill="1" applyBorder="1" applyAlignment="1">
      <alignment wrapText="1"/>
    </xf>
    <xf numFmtId="0" fontId="2" fillId="7" borderId="13" xfId="0" applyFont="1" applyFill="1" applyBorder="1"/>
    <xf numFmtId="2" fontId="0" fillId="7" borderId="11" xfId="0" applyNumberFormat="1" applyFill="1" applyBorder="1"/>
    <xf numFmtId="0" fontId="2" fillId="7" borderId="0" xfId="0" applyFont="1" applyFill="1" applyAlignment="1">
      <alignment horizontal="right"/>
    </xf>
    <xf numFmtId="0" fontId="13" fillId="0" borderId="0" xfId="0" applyFont="1"/>
    <xf numFmtId="166" fontId="0" fillId="7" borderId="11" xfId="0" applyNumberFormat="1" applyFill="1" applyBorder="1" applyProtection="1">
      <protection locked="0"/>
    </xf>
    <xf numFmtId="10" fontId="0" fillId="7" borderId="11" xfId="0" applyNumberFormat="1" applyFill="1" applyBorder="1" applyProtection="1">
      <protection locked="0"/>
    </xf>
    <xf numFmtId="0" fontId="0" fillId="7" borderId="11" xfId="0" applyFill="1" applyBorder="1" applyProtection="1">
      <protection locked="0"/>
    </xf>
    <xf numFmtId="14" fontId="0" fillId="7" borderId="11" xfId="0" applyNumberFormat="1" applyFill="1" applyBorder="1" applyProtection="1">
      <protection locked="0"/>
    </xf>
    <xf numFmtId="0" fontId="0" fillId="7" borderId="14" xfId="0" applyFill="1" applyBorder="1" applyProtection="1">
      <protection locked="0"/>
    </xf>
    <xf numFmtId="14" fontId="0" fillId="7" borderId="14" xfId="0" applyNumberFormat="1" applyFill="1" applyBorder="1" applyProtection="1">
      <protection locked="0"/>
    </xf>
    <xf numFmtId="14" fontId="6" fillId="7" borderId="11" xfId="0" applyNumberFormat="1" applyFont="1" applyFill="1" applyBorder="1" applyProtection="1">
      <protection locked="0"/>
    </xf>
    <xf numFmtId="14" fontId="0" fillId="7" borderId="14" xfId="0" applyNumberFormat="1" applyFill="1" applyBorder="1" applyAlignment="1" applyProtection="1">
      <alignment horizontal="center"/>
      <protection locked="0"/>
    </xf>
    <xf numFmtId="14" fontId="0" fillId="7" borderId="11" xfId="0" applyNumberFormat="1" applyFill="1" applyBorder="1" applyAlignment="1" applyProtection="1">
      <alignment horizontal="center"/>
      <protection locked="0"/>
    </xf>
    <xf numFmtId="165" fontId="0" fillId="7" borderId="11" xfId="0" applyNumberFormat="1" applyFill="1" applyBorder="1" applyAlignment="1" applyProtection="1">
      <alignment horizontal="center"/>
      <protection locked="0"/>
    </xf>
    <xf numFmtId="166" fontId="0" fillId="7" borderId="11" xfId="0" applyNumberFormat="1" applyFill="1" applyBorder="1" applyAlignment="1" applyProtection="1">
      <alignment horizontal="center"/>
      <protection locked="0"/>
    </xf>
    <xf numFmtId="0" fontId="0" fillId="0" borderId="0" xfId="0" applyProtection="1">
      <protection locked="0"/>
    </xf>
    <xf numFmtId="14" fontId="2" fillId="7" borderId="11" xfId="0" applyNumberFormat="1" applyFont="1" applyFill="1" applyBorder="1" applyProtection="1">
      <protection locked="0"/>
    </xf>
    <xf numFmtId="166" fontId="2" fillId="7" borderId="11" xfId="0" applyNumberFormat="1" applyFont="1" applyFill="1" applyBorder="1" applyProtection="1">
      <protection locked="0"/>
    </xf>
    <xf numFmtId="14" fontId="0" fillId="7" borderId="11" xfId="0" applyNumberFormat="1" applyFill="1" applyBorder="1" applyAlignment="1" applyProtection="1">
      <alignment horizontal="center" wrapText="1"/>
      <protection locked="0"/>
    </xf>
    <xf numFmtId="0" fontId="0" fillId="4" borderId="0" xfId="0" applyFill="1" applyAlignment="1">
      <alignment vertical="center"/>
    </xf>
    <xf numFmtId="0" fontId="7" fillId="4" borderId="0" xfId="0" applyFont="1" applyFill="1" applyAlignment="1">
      <alignment vertical="center"/>
    </xf>
    <xf numFmtId="0" fontId="0" fillId="0" borderId="0" xfId="0" applyAlignment="1" applyProtection="1">
      <alignment horizontal="right"/>
      <protection hidden="1"/>
    </xf>
    <xf numFmtId="0" fontId="2" fillId="7" borderId="12" xfId="0" applyFont="1" applyFill="1" applyBorder="1" applyAlignment="1">
      <alignment horizontal="center" wrapText="1"/>
    </xf>
    <xf numFmtId="0" fontId="2" fillId="7" borderId="13" xfId="0" applyFont="1" applyFill="1" applyBorder="1" applyAlignment="1">
      <alignment horizontal="center" wrapText="1"/>
    </xf>
    <xf numFmtId="0" fontId="0" fillId="7" borderId="2" xfId="0" applyFill="1" applyBorder="1" applyAlignment="1">
      <alignment horizontal="left" wrapText="1"/>
    </xf>
    <xf numFmtId="0" fontId="0" fillId="7" borderId="0" xfId="0" applyFill="1" applyAlignment="1">
      <alignment horizontal="left" wrapText="1"/>
    </xf>
    <xf numFmtId="14" fontId="0" fillId="7" borderId="2" xfId="0" applyNumberFormat="1" applyFill="1" applyBorder="1" applyAlignment="1" applyProtection="1">
      <alignment horizontal="left" vertical="center" wrapText="1"/>
      <protection locked="0"/>
    </xf>
    <xf numFmtId="14" fontId="0" fillId="7" borderId="0" xfId="0" applyNumberFormat="1" applyFill="1" applyAlignment="1" applyProtection="1">
      <alignment horizontal="left" vertical="center" wrapText="1"/>
      <protection locked="0"/>
    </xf>
    <xf numFmtId="14" fontId="0" fillId="7" borderId="17" xfId="0" applyNumberFormat="1" applyFill="1" applyBorder="1" applyAlignment="1" applyProtection="1">
      <alignment horizontal="left" vertical="center" wrapText="1"/>
      <protection locked="0"/>
    </xf>
    <xf numFmtId="14" fontId="0" fillId="7" borderId="8" xfId="0" applyNumberFormat="1" applyFill="1" applyBorder="1" applyAlignment="1" applyProtection="1">
      <alignment horizontal="left" vertical="center" wrapText="1"/>
      <protection locked="0"/>
    </xf>
    <xf numFmtId="14" fontId="0" fillId="7" borderId="9" xfId="0" applyNumberFormat="1" applyFill="1" applyBorder="1" applyAlignment="1" applyProtection="1">
      <alignment horizontal="left" vertical="center" wrapText="1"/>
      <protection locked="0"/>
    </xf>
    <xf numFmtId="14" fontId="0" fillId="7" borderId="19" xfId="0" applyNumberFormat="1" applyFill="1" applyBorder="1" applyAlignment="1" applyProtection="1">
      <alignment horizontal="left" vertical="center" wrapText="1"/>
      <protection locked="0"/>
    </xf>
    <xf numFmtId="0" fontId="0" fillId="7" borderId="12" xfId="0" applyFill="1" applyBorder="1" applyAlignment="1" applyProtection="1">
      <alignment horizontal="center"/>
      <protection locked="0"/>
    </xf>
    <xf numFmtId="0" fontId="0" fillId="7" borderId="13" xfId="0" applyFill="1" applyBorder="1" applyAlignment="1" applyProtection="1">
      <alignment horizontal="center"/>
      <protection locked="0"/>
    </xf>
    <xf numFmtId="0" fontId="2" fillId="7" borderId="12" xfId="0" applyFont="1" applyFill="1" applyBorder="1" applyAlignment="1">
      <alignment horizontal="left"/>
    </xf>
    <xf numFmtId="0" fontId="2" fillId="7" borderId="13" xfId="0" applyFont="1" applyFill="1" applyBorder="1" applyAlignment="1">
      <alignment horizontal="left"/>
    </xf>
    <xf numFmtId="0" fontId="0" fillId="7" borderId="11" xfId="0" applyFill="1" applyBorder="1" applyAlignment="1" applyProtection="1">
      <alignment horizontal="center"/>
      <protection locked="0"/>
    </xf>
    <xf numFmtId="0" fontId="0" fillId="7" borderId="1" xfId="0" applyFill="1" applyBorder="1" applyAlignment="1" applyProtection="1">
      <alignment horizontal="center"/>
      <protection locked="0"/>
    </xf>
    <xf numFmtId="0" fontId="0" fillId="7" borderId="0" xfId="0" applyFill="1" applyAlignment="1">
      <alignment horizontal="left"/>
    </xf>
    <xf numFmtId="0" fontId="2" fillId="6" borderId="2" xfId="0" applyFont="1" applyFill="1" applyBorder="1" applyAlignment="1">
      <alignment horizontal="center" wrapText="1"/>
    </xf>
    <xf numFmtId="0" fontId="2" fillId="6" borderId="0" xfId="0" applyFont="1" applyFill="1" applyAlignment="1">
      <alignment horizontal="center" wrapText="1"/>
    </xf>
    <xf numFmtId="0" fontId="2" fillId="6" borderId="7" xfId="0" applyFont="1" applyFill="1" applyBorder="1" applyAlignment="1">
      <alignment horizontal="center" wrapText="1"/>
    </xf>
    <xf numFmtId="0" fontId="2" fillId="6" borderId="8" xfId="0" applyFont="1" applyFill="1" applyBorder="1" applyAlignment="1">
      <alignment horizontal="center" wrapText="1"/>
    </xf>
    <xf numFmtId="0" fontId="2" fillId="6" borderId="9" xfId="0" applyFont="1" applyFill="1" applyBorder="1" applyAlignment="1">
      <alignment horizontal="center" wrapText="1"/>
    </xf>
    <xf numFmtId="0" fontId="2" fillId="6" borderId="10" xfId="0" applyFont="1" applyFill="1" applyBorder="1" applyAlignment="1">
      <alignment horizontal="center" wrapText="1"/>
    </xf>
    <xf numFmtId="0" fontId="0" fillId="6" borderId="2" xfId="0" applyFill="1" applyBorder="1" applyAlignment="1" applyProtection="1">
      <alignment horizontal="left" vertical="top" wrapText="1"/>
      <protection locked="0"/>
    </xf>
    <xf numFmtId="0" fontId="0" fillId="6" borderId="0" xfId="0" applyFill="1" applyAlignment="1" applyProtection="1">
      <alignment horizontal="left" vertical="top" wrapText="1"/>
      <protection locked="0"/>
    </xf>
    <xf numFmtId="0" fontId="0" fillId="6" borderId="7" xfId="0" applyFill="1" applyBorder="1" applyAlignment="1" applyProtection="1">
      <alignment horizontal="left" vertical="top" wrapText="1"/>
      <protection locked="0"/>
    </xf>
    <xf numFmtId="0" fontId="0" fillId="6" borderId="8" xfId="0" applyFill="1" applyBorder="1" applyAlignment="1" applyProtection="1">
      <alignment horizontal="left" vertical="top" wrapText="1"/>
      <protection locked="0"/>
    </xf>
    <xf numFmtId="0" fontId="0" fillId="6" borderId="9" xfId="0" applyFill="1" applyBorder="1" applyAlignment="1" applyProtection="1">
      <alignment horizontal="left" vertical="top" wrapText="1"/>
      <protection locked="0"/>
    </xf>
    <xf numFmtId="0" fontId="0" fillId="6" borderId="10" xfId="0" applyFill="1" applyBorder="1" applyAlignment="1" applyProtection="1">
      <alignment horizontal="left" vertical="top" wrapText="1"/>
      <protection locked="0"/>
    </xf>
    <xf numFmtId="0" fontId="0" fillId="6" borderId="12" xfId="0" applyFill="1" applyBorder="1" applyAlignment="1" applyProtection="1">
      <alignment horizontal="center"/>
      <protection locked="0"/>
    </xf>
    <xf numFmtId="0" fontId="0" fillId="6" borderId="1" xfId="0" applyFill="1" applyBorder="1" applyAlignment="1" applyProtection="1">
      <alignment horizontal="center"/>
      <protection locked="0"/>
    </xf>
    <xf numFmtId="0" fontId="0" fillId="6" borderId="13" xfId="0" applyFill="1" applyBorder="1" applyAlignment="1" applyProtection="1">
      <alignment horizontal="center"/>
      <protection locked="0"/>
    </xf>
    <xf numFmtId="0" fontId="3" fillId="6" borderId="12" xfId="0" applyFont="1" applyFill="1" applyBorder="1" applyAlignment="1" applyProtection="1">
      <alignment horizontal="center"/>
      <protection locked="0"/>
    </xf>
    <xf numFmtId="0" fontId="3" fillId="6" borderId="1" xfId="0" applyFont="1" applyFill="1" applyBorder="1" applyAlignment="1" applyProtection="1">
      <alignment horizontal="center"/>
      <protection locked="0"/>
    </xf>
    <xf numFmtId="0" fontId="3" fillId="6" borderId="13" xfId="0" applyFont="1" applyFill="1" applyBorder="1" applyAlignment="1" applyProtection="1">
      <alignment horizontal="center"/>
      <protection locked="0"/>
    </xf>
    <xf numFmtId="0" fontId="0" fillId="7" borderId="7" xfId="0" applyFill="1" applyBorder="1" applyAlignment="1">
      <alignment horizontal="left" wrapText="1"/>
    </xf>
    <xf numFmtId="0" fontId="0" fillId="7" borderId="8" xfId="0" applyFill="1" applyBorder="1" applyAlignment="1">
      <alignment horizontal="left" wrapText="1"/>
    </xf>
    <xf numFmtId="0" fontId="0" fillId="7" borderId="2" xfId="0" applyFill="1" applyBorder="1" applyAlignment="1">
      <alignment horizontal="left"/>
    </xf>
    <xf numFmtId="14" fontId="0" fillId="7" borderId="12" xfId="0" applyNumberFormat="1" applyFill="1" applyBorder="1" applyAlignment="1" applyProtection="1">
      <alignment horizontal="center"/>
      <protection locked="0"/>
    </xf>
    <xf numFmtId="14" fontId="0" fillId="7" borderId="13" xfId="0" applyNumberFormat="1" applyFill="1" applyBorder="1" applyAlignment="1" applyProtection="1">
      <alignment horizontal="center"/>
      <protection locked="0"/>
    </xf>
    <xf numFmtId="14" fontId="0" fillId="7" borderId="2" xfId="0" applyNumberFormat="1" applyFill="1" applyBorder="1" applyAlignment="1" applyProtection="1">
      <alignment horizontal="center" wrapText="1"/>
      <protection locked="0"/>
    </xf>
    <xf numFmtId="14" fontId="0" fillId="7" borderId="0" xfId="0" applyNumberFormat="1" applyFill="1" applyAlignment="1" applyProtection="1">
      <alignment horizontal="center" wrapText="1"/>
      <protection locked="0"/>
    </xf>
    <xf numFmtId="14" fontId="0" fillId="7" borderId="17" xfId="0" applyNumberFormat="1" applyFill="1" applyBorder="1" applyAlignment="1" applyProtection="1">
      <alignment horizontal="center" wrapText="1"/>
      <protection locked="0"/>
    </xf>
    <xf numFmtId="14" fontId="0" fillId="7" borderId="8" xfId="0" applyNumberFormat="1" applyFill="1" applyBorder="1" applyAlignment="1" applyProtection="1">
      <alignment horizontal="center" wrapText="1"/>
      <protection locked="0"/>
    </xf>
    <xf numFmtId="14" fontId="0" fillId="7" borderId="9" xfId="0" applyNumberFormat="1" applyFill="1" applyBorder="1" applyAlignment="1" applyProtection="1">
      <alignment horizontal="center" wrapText="1"/>
      <protection locked="0"/>
    </xf>
    <xf numFmtId="14" fontId="0" fillId="7" borderId="19" xfId="0" applyNumberFormat="1" applyFill="1" applyBorder="1" applyAlignment="1" applyProtection="1">
      <alignment horizontal="center" wrapText="1"/>
      <protection locked="0"/>
    </xf>
    <xf numFmtId="0" fontId="0" fillId="7" borderId="12" xfId="0" applyFill="1" applyBorder="1" applyAlignment="1">
      <alignment horizontal="center"/>
    </xf>
    <xf numFmtId="0" fontId="0" fillId="7" borderId="1" xfId="0" applyFill="1" applyBorder="1" applyAlignment="1">
      <alignment horizontal="center"/>
    </xf>
    <xf numFmtId="0" fontId="0" fillId="7" borderId="13" xfId="0" applyFill="1" applyBorder="1" applyAlignment="1">
      <alignment horizontal="center"/>
    </xf>
    <xf numFmtId="0" fontId="2" fillId="0" borderId="0" xfId="0" applyFont="1" applyAlignment="1">
      <alignment horizontal="center" wrapText="1"/>
    </xf>
    <xf numFmtId="0" fontId="0" fillId="6" borderId="2" xfId="0" applyFill="1" applyBorder="1" applyAlignment="1" applyProtection="1">
      <alignment horizontal="center" wrapText="1"/>
      <protection locked="0"/>
    </xf>
    <xf numFmtId="0" fontId="0" fillId="6" borderId="0" xfId="0" applyFill="1" applyAlignment="1" applyProtection="1">
      <alignment horizontal="center" wrapText="1"/>
      <protection locked="0"/>
    </xf>
    <xf numFmtId="0" fontId="0" fillId="6" borderId="7" xfId="0" applyFill="1" applyBorder="1" applyAlignment="1" applyProtection="1">
      <alignment horizontal="center" wrapText="1"/>
      <protection locked="0"/>
    </xf>
    <xf numFmtId="0" fontId="0" fillId="6" borderId="8" xfId="0" applyFill="1" applyBorder="1" applyAlignment="1" applyProtection="1">
      <alignment horizontal="center" wrapText="1"/>
      <protection locked="0"/>
    </xf>
    <xf numFmtId="0" fontId="0" fillId="6" borderId="9" xfId="0" applyFill="1" applyBorder="1" applyAlignment="1" applyProtection="1">
      <alignment horizontal="center" wrapText="1"/>
      <protection locked="0"/>
    </xf>
    <xf numFmtId="0" fontId="0" fillId="6" borderId="10" xfId="0" applyFill="1" applyBorder="1" applyAlignment="1" applyProtection="1">
      <alignment horizontal="center" wrapText="1"/>
      <protection locked="0"/>
    </xf>
    <xf numFmtId="0" fontId="0" fillId="7" borderId="3" xfId="0" applyFill="1" applyBorder="1" applyAlignment="1">
      <alignment horizontal="left" vertical="top" wrapText="1"/>
    </xf>
    <xf numFmtId="0" fontId="0" fillId="7" borderId="4" xfId="0" applyFill="1" applyBorder="1" applyAlignment="1">
      <alignment horizontal="left" vertical="top" wrapText="1"/>
    </xf>
    <xf numFmtId="0" fontId="0" fillId="7" borderId="6" xfId="0" applyFill="1" applyBorder="1" applyAlignment="1">
      <alignment horizontal="left" vertical="top" wrapText="1"/>
    </xf>
    <xf numFmtId="0" fontId="0" fillId="7" borderId="2" xfId="0" applyFill="1" applyBorder="1" applyAlignment="1">
      <alignment horizontal="left" vertical="top" wrapText="1"/>
    </xf>
    <xf numFmtId="0" fontId="0" fillId="7" borderId="0" xfId="0" applyFill="1" applyAlignment="1">
      <alignment horizontal="left" vertical="top" wrapText="1"/>
    </xf>
    <xf numFmtId="0" fontId="0" fillId="7" borderId="7" xfId="0" applyFill="1" applyBorder="1" applyAlignment="1">
      <alignment horizontal="left" vertical="top" wrapText="1"/>
    </xf>
    <xf numFmtId="0" fontId="2" fillId="7" borderId="2" xfId="0" applyFont="1" applyFill="1" applyBorder="1" applyAlignment="1">
      <alignment horizontal="left" wrapText="1"/>
    </xf>
    <xf numFmtId="0" fontId="2" fillId="7" borderId="0" xfId="0" applyFont="1" applyFill="1" applyAlignment="1">
      <alignment horizontal="left" wrapText="1"/>
    </xf>
    <xf numFmtId="0" fontId="2" fillId="7" borderId="2" xfId="0" applyFont="1" applyFill="1" applyBorder="1" applyAlignment="1">
      <alignment horizontal="left"/>
    </xf>
    <xf numFmtId="0" fontId="2" fillId="7" borderId="0" xfId="0" applyFont="1" applyFill="1" applyAlignment="1">
      <alignment horizontal="left"/>
    </xf>
    <xf numFmtId="0" fontId="0" fillId="7" borderId="2" xfId="0" applyFill="1" applyBorder="1" applyAlignment="1" applyProtection="1">
      <alignment horizontal="center" wrapText="1"/>
      <protection locked="0"/>
    </xf>
    <xf numFmtId="0" fontId="0" fillId="7" borderId="0" xfId="0" applyFill="1" applyAlignment="1" applyProtection="1">
      <alignment horizontal="center" wrapText="1"/>
      <protection locked="0"/>
    </xf>
    <xf numFmtId="0" fontId="0" fillId="7" borderId="7" xfId="0" applyFill="1" applyBorder="1" applyAlignment="1" applyProtection="1">
      <alignment horizontal="center" wrapText="1"/>
      <protection locked="0"/>
    </xf>
    <xf numFmtId="0" fontId="0" fillId="7" borderId="8" xfId="0" applyFill="1" applyBorder="1" applyAlignment="1" applyProtection="1">
      <alignment horizontal="center" wrapText="1"/>
      <protection locked="0"/>
    </xf>
    <xf numFmtId="0" fontId="0" fillId="7" borderId="9" xfId="0" applyFill="1" applyBorder="1" applyAlignment="1" applyProtection="1">
      <alignment horizontal="center" wrapText="1"/>
      <protection locked="0"/>
    </xf>
    <xf numFmtId="0" fontId="0" fillId="7" borderId="10" xfId="0" applyFill="1" applyBorder="1" applyAlignment="1" applyProtection="1">
      <alignment horizontal="center" wrapText="1"/>
      <protection locked="0"/>
    </xf>
    <xf numFmtId="0" fontId="0" fillId="7" borderId="2" xfId="0" applyFill="1" applyBorder="1" applyAlignment="1">
      <alignment horizontal="left" vertical="center"/>
    </xf>
    <xf numFmtId="0" fontId="0" fillId="7" borderId="0" xfId="0" applyFill="1" applyAlignment="1">
      <alignment horizontal="left" vertical="center"/>
    </xf>
    <xf numFmtId="0" fontId="0" fillId="4" borderId="0" xfId="0" applyFill="1" applyAlignment="1" applyProtection="1">
      <alignment horizontal="center"/>
      <protection hidden="1"/>
    </xf>
    <xf numFmtId="0" fontId="0" fillId="2" borderId="0" xfId="0" applyFill="1" applyAlignment="1" applyProtection="1">
      <alignment horizontal="center"/>
      <protection hidden="1"/>
    </xf>
  </cellXfs>
  <cellStyles count="1">
    <cellStyle name="Normal" xfId="0" builtinId="0"/>
  </cellStyles>
  <dxfs count="16">
    <dxf>
      <font>
        <b val="0"/>
        <i val="0"/>
        <strike val="0"/>
        <condense val="0"/>
        <extend val="0"/>
        <outline val="0"/>
        <shadow val="0"/>
        <u val="none"/>
        <vertAlign val="baseline"/>
        <sz val="11"/>
        <color theme="1"/>
        <name val="Calibri"/>
        <family val="2"/>
        <scheme val="minor"/>
      </font>
      <fill>
        <patternFill patternType="none">
          <fgColor indexed="64"/>
          <bgColor indexed="65"/>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bottom style="thin">
          <color theme="4" tint="0.39997558519241921"/>
        </bottom>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style="thin">
          <color theme="4" tint="0.39997558519241921"/>
        </right>
        <top style="thin">
          <color theme="4" tint="0.39997558519241921"/>
        </top>
        <bottom style="thin">
          <color theme="4" tint="0.39997558519241921"/>
        </bottom>
        <vertical/>
        <horizontal/>
      </border>
    </dxf>
    <dxf>
      <border outline="0">
        <left style="thin">
          <color theme="4" tint="0.39997558519241921"/>
        </left>
      </border>
    </dxf>
  </dxfs>
  <tableStyles count="0" defaultTableStyle="TableStyleMedium2" defaultPivotStyle="PivotStyleLight16"/>
  <colors>
    <mruColors>
      <color rgb="FFFFFF99"/>
      <color rgb="FFFFFFCC"/>
      <color rgb="FFCCECFF"/>
      <color rgb="FFCCFFFF"/>
      <color rgb="FF66FFFF"/>
      <color rgb="FF00FF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Types" Target="richData/rdRichValueType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customXml" Target="../customXml/item2.xml"/><Relationship Id="rId10"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9525</xdr:colOff>
      <xdr:row>1</xdr:row>
      <xdr:rowOff>161925</xdr:rowOff>
    </xdr:from>
    <xdr:to>
      <xdr:col>11</xdr:col>
      <xdr:colOff>0</xdr:colOff>
      <xdr:row>10</xdr:row>
      <xdr:rowOff>85725</xdr:rowOff>
    </xdr:to>
    <xdr:sp macro="" textlink="">
      <xdr:nvSpPr>
        <xdr:cNvPr id="2" name="TextBox 1">
          <a:extLst>
            <a:ext uri="{FF2B5EF4-FFF2-40B4-BE49-F238E27FC236}">
              <a16:creationId xmlns:a16="http://schemas.microsoft.com/office/drawing/2014/main" id="{4C2A30D0-B48A-A333-38A9-DB5B15DB4AE9}"/>
            </a:ext>
          </a:extLst>
        </xdr:cNvPr>
        <xdr:cNvSpPr txBox="1"/>
      </xdr:nvSpPr>
      <xdr:spPr>
        <a:xfrm>
          <a:off x="619125" y="342900"/>
          <a:ext cx="6086475" cy="1552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chemeClr val="dk1"/>
              </a:solidFill>
              <a:effectLst/>
              <a:latin typeface="+mn-lt"/>
              <a:ea typeface="+mn-ea"/>
              <a:cs typeface="+mn-cs"/>
            </a:rPr>
            <a:t>Employee Details </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Please provide full details so that we can identify the employee’s pension record. If they have more than one employment with you please complete a separate form for each position they have left. </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Please provide accurate contact details for the employee so that we can provide them with information about their pension benefits in the future. </a:t>
          </a:r>
        </a:p>
        <a:p>
          <a:endParaRPr lang="en-GB" sz="1100"/>
        </a:p>
        <a:p>
          <a:r>
            <a:rPr lang="en-GB" sz="1100"/>
            <a:t>If the employee's</a:t>
          </a:r>
          <a:r>
            <a:rPr lang="en-GB" sz="1100" baseline="0"/>
            <a:t> payroll number has changed please advise us of their previous payroll number. </a:t>
          </a:r>
          <a:endParaRPr lang="en-GB" sz="1100"/>
        </a:p>
      </xdr:txBody>
    </xdr:sp>
    <xdr:clientData/>
  </xdr:twoCellAnchor>
  <xdr:twoCellAnchor>
    <xdr:from>
      <xdr:col>1</xdr:col>
      <xdr:colOff>9524</xdr:colOff>
      <xdr:row>11</xdr:row>
      <xdr:rowOff>0</xdr:rowOff>
    </xdr:from>
    <xdr:to>
      <xdr:col>10</xdr:col>
      <xdr:colOff>609599</xdr:colOff>
      <xdr:row>33</xdr:row>
      <xdr:rowOff>9525</xdr:rowOff>
    </xdr:to>
    <xdr:sp macro="" textlink="">
      <xdr:nvSpPr>
        <xdr:cNvPr id="3" name="TextBox 2">
          <a:extLst>
            <a:ext uri="{FF2B5EF4-FFF2-40B4-BE49-F238E27FC236}">
              <a16:creationId xmlns:a16="http://schemas.microsoft.com/office/drawing/2014/main" id="{A704FB97-B213-C2AC-589B-C86C367E77CF}"/>
            </a:ext>
          </a:extLst>
        </xdr:cNvPr>
        <xdr:cNvSpPr txBox="1"/>
      </xdr:nvSpPr>
      <xdr:spPr>
        <a:xfrm>
          <a:off x="619124" y="1609725"/>
          <a:ext cx="6086475" cy="4010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chemeClr val="dk1"/>
              </a:solidFill>
              <a:effectLst/>
              <a:latin typeface="+mn-lt"/>
              <a:ea typeface="+mn-ea"/>
              <a:cs typeface="+mn-cs"/>
            </a:rPr>
            <a:t>Leaver Information </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It is vital we have full and accurate information to calculate your employees pension benefits. In some cases we require supporting documentation which you must provide. Forms may be returned to you if the documentation has not been provided. This may result in delays to the payment of pension benefits. </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Documentation required:</a:t>
          </a:r>
        </a:p>
        <a:p>
          <a:r>
            <a:rPr lang="en-GB" sz="1100">
              <a:solidFill>
                <a:schemeClr val="dk1"/>
              </a:solidFill>
              <a:effectLst/>
              <a:latin typeface="+mn-lt"/>
              <a:ea typeface="+mn-ea"/>
              <a:cs typeface="+mn-cs"/>
            </a:rPr>
            <a:t>Death in Service – please provide contact details for the NOK and any other relevant details. </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Redundancy – by completing this form you are confirming any cost resulting from the redundancy will be met. It is the employers responsibility to request estimates in good time and ensure the costs can be met. </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Flexible Retirement – Please provide confirmation the flexible retirement has been approved and there has been a reduction in hours or grade</a:t>
          </a:r>
          <a:r>
            <a:rPr lang="en-GB" sz="1100" baseline="0">
              <a:solidFill>
                <a:schemeClr val="dk1"/>
              </a:solidFill>
              <a:effectLst/>
              <a:latin typeface="+mn-lt"/>
              <a:ea typeface="+mn-ea"/>
              <a:cs typeface="+mn-cs"/>
            </a:rPr>
            <a:t> and any employer costs will be met. </a:t>
          </a:r>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Opt-out – Please provide a copy of the employee’s completed opt out form. </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Ill Health – Please provide a copy of the correct Medical Certificate completed by the IRMP and written confirmation from the employer that they have awarded ill health retirement, the termination date and which tier has been awarded. Please note the Medical Certificate alone will not be accepted as evidence of the employer’s decision to award ill health retirement.  </a:t>
          </a:r>
        </a:p>
        <a:p>
          <a:endParaRPr lang="en-GB" sz="1100"/>
        </a:p>
      </xdr:txBody>
    </xdr:sp>
    <xdr:clientData/>
  </xdr:twoCellAnchor>
  <xdr:twoCellAnchor>
    <xdr:from>
      <xdr:col>0</xdr:col>
      <xdr:colOff>603249</xdr:colOff>
      <xdr:row>33</xdr:row>
      <xdr:rowOff>152400</xdr:rowOff>
    </xdr:from>
    <xdr:to>
      <xdr:col>10</xdr:col>
      <xdr:colOff>600075</xdr:colOff>
      <xdr:row>42</xdr:row>
      <xdr:rowOff>9525</xdr:rowOff>
    </xdr:to>
    <xdr:sp macro="" textlink="">
      <xdr:nvSpPr>
        <xdr:cNvPr id="4" name="TextBox 3">
          <a:extLst>
            <a:ext uri="{FF2B5EF4-FFF2-40B4-BE49-F238E27FC236}">
              <a16:creationId xmlns:a16="http://schemas.microsoft.com/office/drawing/2014/main" id="{91E89D63-6D86-8525-10C5-6211ABD56A44}"/>
            </a:ext>
          </a:extLst>
        </xdr:cNvPr>
        <xdr:cNvSpPr txBox="1"/>
      </xdr:nvSpPr>
      <xdr:spPr>
        <a:xfrm>
          <a:off x="603249" y="5762625"/>
          <a:ext cx="6092826" cy="148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chemeClr val="dk1"/>
              </a:solidFill>
              <a:effectLst/>
              <a:latin typeface="+mn-lt"/>
              <a:ea typeface="+mn-ea"/>
              <a:cs typeface="+mn-cs"/>
            </a:rPr>
            <a:t>CARE pension benefits</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Please provide pay and contribution figures for the period 01 April to last day of service. For example, if an employee leaves on the 31 December 2023 please provide pay details for the period 01 April 2023 to 31 December 2023. </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Post 2014 pensionable pay includes overtime payments. Please refer to the LGPS HR and Payroll guides for further information. </a:t>
          </a:r>
        </a:p>
        <a:p>
          <a:endParaRPr lang="en-GB" sz="1100"/>
        </a:p>
      </xdr:txBody>
    </xdr:sp>
    <xdr:clientData/>
  </xdr:twoCellAnchor>
  <xdr:twoCellAnchor>
    <xdr:from>
      <xdr:col>1</xdr:col>
      <xdr:colOff>12699</xdr:colOff>
      <xdr:row>43</xdr:row>
      <xdr:rowOff>6350</xdr:rowOff>
    </xdr:from>
    <xdr:to>
      <xdr:col>11</xdr:col>
      <xdr:colOff>9525</xdr:colOff>
      <xdr:row>59</xdr:row>
      <xdr:rowOff>19050</xdr:rowOff>
    </xdr:to>
    <xdr:sp macro="" textlink="">
      <xdr:nvSpPr>
        <xdr:cNvPr id="5" name="TextBox 4">
          <a:extLst>
            <a:ext uri="{FF2B5EF4-FFF2-40B4-BE49-F238E27FC236}">
              <a16:creationId xmlns:a16="http://schemas.microsoft.com/office/drawing/2014/main" id="{390C09CC-955C-8D5C-7CD8-AE4D92BBE025}"/>
            </a:ext>
          </a:extLst>
        </xdr:cNvPr>
        <xdr:cNvSpPr txBox="1"/>
      </xdr:nvSpPr>
      <xdr:spPr>
        <a:xfrm>
          <a:off x="622299" y="7426325"/>
          <a:ext cx="6092826" cy="2908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chemeClr val="dk1"/>
              </a:solidFill>
              <a:effectLst/>
              <a:latin typeface="+mn-lt"/>
              <a:ea typeface="+mn-ea"/>
              <a:cs typeface="+mn-cs"/>
            </a:rPr>
            <a:t>Periods of reduced or nil pay during the last year of employment</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It is important we are informed of all periods of reduced or nil pay throughout the duration of an employee’s employment. This includes sick leave, child related leave, unpaid leave and strike action. It is particularly important where this period happened in the final year of membership. </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Where the reduction in pay was due to child related leave or sick leave the employee’s pension benefits for this period will be based on Assumed Pensionable Pay (APP).  Please complete the Assumed Pensionable Pay sheet. </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The Leaver form will be returned to the employer if this section is not completed in full if required. </a:t>
          </a:r>
        </a:p>
        <a:p>
          <a:r>
            <a:rPr lang="en-GB" sz="1100">
              <a:solidFill>
                <a:schemeClr val="dk1"/>
              </a:solidFill>
              <a:effectLst/>
              <a:latin typeface="+mn-lt"/>
              <a:ea typeface="+mn-ea"/>
              <a:cs typeface="+mn-cs"/>
            </a:rPr>
            <a:t>If the pay the member received in the three-month period (or 12 weeks if paid weekly) is materially lower than the pay they would normally receive, the employer has a discretion to use a higher pay in the APP calculation. The employer must have regard to the pensionable pay the member earned over the previous 12 months when determining what the normal level of pensionable pay is.</a:t>
          </a:r>
        </a:p>
        <a:p>
          <a:endParaRPr lang="en-GB" sz="1100">
            <a:solidFill>
              <a:schemeClr val="dk1"/>
            </a:solidFill>
            <a:effectLst/>
            <a:latin typeface="+mn-lt"/>
            <a:ea typeface="+mn-ea"/>
            <a:cs typeface="+mn-cs"/>
          </a:endParaRPr>
        </a:p>
        <a:p>
          <a:r>
            <a:rPr lang="en-GB" sz="1100" b="1">
              <a:solidFill>
                <a:schemeClr val="dk1"/>
              </a:solidFill>
              <a:effectLst/>
              <a:latin typeface="+mn-lt"/>
              <a:ea typeface="+mn-ea"/>
              <a:cs typeface="+mn-cs"/>
            </a:rPr>
            <a:t>If you choose to use a different APP please contact us separately with the details.</a:t>
          </a:r>
          <a:endParaRPr lang="en-GB" sz="1100" b="1"/>
        </a:p>
      </xdr:txBody>
    </xdr:sp>
    <xdr:clientData/>
  </xdr:twoCellAnchor>
  <xdr:twoCellAnchor>
    <xdr:from>
      <xdr:col>1</xdr:col>
      <xdr:colOff>19050</xdr:colOff>
      <xdr:row>60</xdr:row>
      <xdr:rowOff>0</xdr:rowOff>
    </xdr:from>
    <xdr:to>
      <xdr:col>11</xdr:col>
      <xdr:colOff>0</xdr:colOff>
      <xdr:row>64</xdr:row>
      <xdr:rowOff>0</xdr:rowOff>
    </xdr:to>
    <xdr:sp macro="" textlink="">
      <xdr:nvSpPr>
        <xdr:cNvPr id="6" name="TextBox 5">
          <a:extLst>
            <a:ext uri="{FF2B5EF4-FFF2-40B4-BE49-F238E27FC236}">
              <a16:creationId xmlns:a16="http://schemas.microsoft.com/office/drawing/2014/main" id="{7CACC999-0613-FB71-5ABE-C644A3483748}"/>
            </a:ext>
          </a:extLst>
        </xdr:cNvPr>
        <xdr:cNvSpPr txBox="1"/>
      </xdr:nvSpPr>
      <xdr:spPr>
        <a:xfrm>
          <a:off x="628650" y="10496550"/>
          <a:ext cx="6076950" cy="723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chemeClr val="dk1"/>
              </a:solidFill>
              <a:effectLst/>
              <a:latin typeface="+mn-lt"/>
              <a:ea typeface="+mn-ea"/>
              <a:cs typeface="+mn-cs"/>
            </a:rPr>
            <a:t>Breaks in pensionable membership</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Please provide details of any period where the employee had a period of unpaid leave. This could be the result of strike action, unpaid leave, child related leave etc.</a:t>
          </a:r>
          <a:endParaRPr lang="en-GB" sz="1100"/>
        </a:p>
      </xdr:txBody>
    </xdr:sp>
    <xdr:clientData/>
  </xdr:twoCellAnchor>
  <xdr:twoCellAnchor>
    <xdr:from>
      <xdr:col>1</xdr:col>
      <xdr:colOff>9525</xdr:colOff>
      <xdr:row>65</xdr:row>
      <xdr:rowOff>0</xdr:rowOff>
    </xdr:from>
    <xdr:to>
      <xdr:col>10</xdr:col>
      <xdr:colOff>600075</xdr:colOff>
      <xdr:row>69</xdr:row>
      <xdr:rowOff>44450</xdr:rowOff>
    </xdr:to>
    <xdr:sp macro="" textlink="">
      <xdr:nvSpPr>
        <xdr:cNvPr id="7" name="TextBox 6">
          <a:extLst>
            <a:ext uri="{FF2B5EF4-FFF2-40B4-BE49-F238E27FC236}">
              <a16:creationId xmlns:a16="http://schemas.microsoft.com/office/drawing/2014/main" id="{7977FD0A-FE54-9369-78F9-08494F751428}"/>
            </a:ext>
          </a:extLst>
        </xdr:cNvPr>
        <xdr:cNvSpPr txBox="1"/>
      </xdr:nvSpPr>
      <xdr:spPr>
        <a:xfrm>
          <a:off x="619125" y="11572875"/>
          <a:ext cx="6076950" cy="777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chemeClr val="dk1"/>
              </a:solidFill>
              <a:effectLst/>
              <a:latin typeface="+mn-lt"/>
              <a:ea typeface="+mn-ea"/>
              <a:cs typeface="+mn-cs"/>
            </a:rPr>
            <a:t>Service History </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Please provide full details of the employee’s working hours and working weeks throughout their employment. This information is essential to calculate final Salary membership and to meet McCloud requirements under the LGPS regulations. </a:t>
          </a:r>
        </a:p>
        <a:p>
          <a:endParaRPr lang="en-GB" sz="1100"/>
        </a:p>
      </xdr:txBody>
    </xdr:sp>
    <xdr:clientData/>
  </xdr:twoCellAnchor>
  <xdr:twoCellAnchor>
    <xdr:from>
      <xdr:col>0</xdr:col>
      <xdr:colOff>596900</xdr:colOff>
      <xdr:row>70</xdr:row>
      <xdr:rowOff>3173</xdr:rowOff>
    </xdr:from>
    <xdr:to>
      <xdr:col>11</xdr:col>
      <xdr:colOff>0</xdr:colOff>
      <xdr:row>85</xdr:row>
      <xdr:rowOff>161925</xdr:rowOff>
    </xdr:to>
    <xdr:sp macro="" textlink="">
      <xdr:nvSpPr>
        <xdr:cNvPr id="8" name="TextBox 7">
          <a:extLst>
            <a:ext uri="{FF2B5EF4-FFF2-40B4-BE49-F238E27FC236}">
              <a16:creationId xmlns:a16="http://schemas.microsoft.com/office/drawing/2014/main" id="{B8C892B2-1978-2F43-B75C-88B390B66134}"/>
            </a:ext>
          </a:extLst>
        </xdr:cNvPr>
        <xdr:cNvSpPr txBox="1"/>
      </xdr:nvSpPr>
      <xdr:spPr>
        <a:xfrm>
          <a:off x="596900" y="12671423"/>
          <a:ext cx="6108700" cy="28733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chemeClr val="dk1"/>
              </a:solidFill>
              <a:effectLst/>
              <a:latin typeface="+mn-lt"/>
              <a:ea typeface="+mn-ea"/>
              <a:cs typeface="+mn-cs"/>
            </a:rPr>
            <a:t>Final Salary </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Final salary calculations are required for all employees with membership of the LGPS prior to 31 March 2022. </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Basic Salary </a:t>
          </a:r>
        </a:p>
        <a:p>
          <a:r>
            <a:rPr lang="en-GB" sz="1100">
              <a:solidFill>
                <a:schemeClr val="dk1"/>
              </a:solidFill>
              <a:effectLst/>
              <a:latin typeface="+mn-lt"/>
              <a:ea typeface="+mn-ea"/>
              <a:cs typeface="+mn-cs"/>
            </a:rPr>
            <a:t>This is the full-time equivalent (FTE) salary for the position. Any changes to the FTE should be recorded. </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Additional allowances</a:t>
          </a:r>
        </a:p>
        <a:p>
          <a:r>
            <a:rPr lang="en-GB" sz="1100">
              <a:solidFill>
                <a:schemeClr val="dk1"/>
              </a:solidFill>
              <a:effectLst/>
              <a:latin typeface="+mn-lt"/>
              <a:ea typeface="+mn-ea"/>
              <a:cs typeface="+mn-cs"/>
            </a:rPr>
            <a:t>This includes additional pensionable pay under the 2008 definition of pensionable pay such as First Aid allowance or enhancements. </a:t>
          </a:r>
          <a:r>
            <a:rPr lang="en-GB" sz="1100" b="1">
              <a:solidFill>
                <a:schemeClr val="dk1"/>
              </a:solidFill>
              <a:effectLst/>
              <a:latin typeface="+mn-lt"/>
              <a:ea typeface="+mn-ea"/>
              <a:cs typeface="+mn-cs"/>
            </a:rPr>
            <a:t>This does not include overtime</a:t>
          </a:r>
          <a:r>
            <a:rPr lang="en-GB" sz="1100">
              <a:solidFill>
                <a:schemeClr val="dk1"/>
              </a:solidFill>
              <a:effectLst/>
              <a:latin typeface="+mn-lt"/>
              <a:ea typeface="+mn-ea"/>
              <a:cs typeface="+mn-cs"/>
            </a:rPr>
            <a:t>. Please refer to the HR and Payroll LGPS Guides for further information. </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If the employee had a higher Final Salary in one of the previous two years please complete the </a:t>
          </a:r>
          <a:r>
            <a:rPr lang="en-GB" sz="1100" b="1">
              <a:solidFill>
                <a:schemeClr val="dk1"/>
              </a:solidFill>
              <a:effectLst/>
              <a:latin typeface="+mn-lt"/>
              <a:ea typeface="+mn-ea"/>
              <a:cs typeface="+mn-cs"/>
            </a:rPr>
            <a:t>'Previous Year Final Salary'</a:t>
          </a:r>
          <a:r>
            <a:rPr lang="en-GB" sz="1100">
              <a:solidFill>
                <a:schemeClr val="dk1"/>
              </a:solidFill>
              <a:effectLst/>
              <a:latin typeface="+mn-lt"/>
              <a:ea typeface="+mn-ea"/>
              <a:cs typeface="+mn-cs"/>
            </a:rPr>
            <a:t> tab for each</a:t>
          </a:r>
          <a:r>
            <a:rPr lang="en-GB" sz="1100" baseline="0">
              <a:solidFill>
                <a:schemeClr val="dk1"/>
              </a:solidFill>
              <a:effectLst/>
              <a:latin typeface="+mn-lt"/>
              <a:ea typeface="+mn-ea"/>
              <a:cs typeface="+mn-cs"/>
            </a:rPr>
            <a:t> year. </a:t>
          </a:r>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Example Final</a:t>
          </a:r>
          <a:r>
            <a:rPr lang="en-GB" sz="1100" baseline="0">
              <a:solidFill>
                <a:schemeClr val="dk1"/>
              </a:solidFill>
              <a:effectLst/>
              <a:latin typeface="+mn-lt"/>
              <a:ea typeface="+mn-ea"/>
              <a:cs typeface="+mn-cs"/>
            </a:rPr>
            <a:t> Salary calculation is shown below </a:t>
          </a:r>
          <a:endParaRPr lang="en-GB" sz="1100">
            <a:solidFill>
              <a:schemeClr val="dk1"/>
            </a:solidFill>
            <a:effectLst/>
            <a:latin typeface="+mn-lt"/>
            <a:ea typeface="+mn-ea"/>
            <a:cs typeface="+mn-cs"/>
          </a:endParaRPr>
        </a:p>
      </xdr:txBody>
    </xdr:sp>
    <xdr:clientData/>
  </xdr:twoCellAnchor>
  <xdr:twoCellAnchor editAs="oneCell">
    <xdr:from>
      <xdr:col>1</xdr:col>
      <xdr:colOff>0</xdr:colOff>
      <xdr:row>87</xdr:row>
      <xdr:rowOff>0</xdr:rowOff>
    </xdr:from>
    <xdr:to>
      <xdr:col>11</xdr:col>
      <xdr:colOff>140020</xdr:colOff>
      <xdr:row>107</xdr:row>
      <xdr:rowOff>76390</xdr:rowOff>
    </xdr:to>
    <xdr:pic>
      <xdr:nvPicPr>
        <xdr:cNvPr id="10" name="Picture 9">
          <a:extLst>
            <a:ext uri="{FF2B5EF4-FFF2-40B4-BE49-F238E27FC236}">
              <a16:creationId xmlns:a16="http://schemas.microsoft.com/office/drawing/2014/main" id="{4B5A9F94-2985-FDE2-5A99-FD1558C6C015}"/>
            </a:ext>
          </a:extLst>
        </xdr:cNvPr>
        <xdr:cNvPicPr>
          <a:picLocks noChangeAspect="1"/>
        </xdr:cNvPicPr>
      </xdr:nvPicPr>
      <xdr:blipFill>
        <a:blip xmlns:r="http://schemas.openxmlformats.org/officeDocument/2006/relationships" r:embed="rId1"/>
        <a:stretch>
          <a:fillRect/>
        </a:stretch>
      </xdr:blipFill>
      <xdr:spPr>
        <a:xfrm>
          <a:off x="609600" y="15020925"/>
          <a:ext cx="6236020" cy="3695890"/>
        </a:xfrm>
        <a:prstGeom prst="rect">
          <a:avLst/>
        </a:prstGeom>
      </xdr:spPr>
    </xdr:pic>
    <xdr:clientData/>
  </xdr:twoCellAnchor>
  <xdr:twoCellAnchor>
    <xdr:from>
      <xdr:col>0</xdr:col>
      <xdr:colOff>596900</xdr:colOff>
      <xdr:row>107</xdr:row>
      <xdr:rowOff>171451</xdr:rowOff>
    </xdr:from>
    <xdr:to>
      <xdr:col>11</xdr:col>
      <xdr:colOff>19050</xdr:colOff>
      <xdr:row>111</xdr:row>
      <xdr:rowOff>1</xdr:rowOff>
    </xdr:to>
    <xdr:sp macro="" textlink="">
      <xdr:nvSpPr>
        <xdr:cNvPr id="11" name="TextBox 10">
          <a:extLst>
            <a:ext uri="{FF2B5EF4-FFF2-40B4-BE49-F238E27FC236}">
              <a16:creationId xmlns:a16="http://schemas.microsoft.com/office/drawing/2014/main" id="{7479C476-2F3E-0C48-59A7-3F08820F24F6}"/>
            </a:ext>
          </a:extLst>
        </xdr:cNvPr>
        <xdr:cNvSpPr txBox="1"/>
      </xdr:nvSpPr>
      <xdr:spPr>
        <a:xfrm>
          <a:off x="596900" y="18811876"/>
          <a:ext cx="6127750" cy="552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chemeClr val="dk1"/>
              </a:solidFill>
              <a:effectLst/>
              <a:latin typeface="+mn-lt"/>
              <a:ea typeface="+mn-ea"/>
              <a:cs typeface="+mn-cs"/>
            </a:rPr>
            <a:t>Declaration </a:t>
          </a:r>
        </a:p>
        <a:p>
          <a:r>
            <a:rPr lang="en-GB" sz="1100">
              <a:solidFill>
                <a:schemeClr val="dk1"/>
              </a:solidFill>
              <a:effectLst/>
              <a:latin typeface="+mn-lt"/>
              <a:ea typeface="+mn-ea"/>
              <a:cs typeface="+mn-cs"/>
            </a:rPr>
            <a:t>The form must be completed in full and signed to confirm the information is accurate.</a:t>
          </a:r>
        </a:p>
        <a:p>
          <a:endParaRPr lang="en-GB" sz="1100"/>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E7E21B9-C990-410C-A78F-C8E6AAEF756E}" name="Table2" displayName="Table2" ref="A79:B92" totalsRowShown="0" tableBorderDxfId="15">
  <autoFilter ref="A79:B92" xr:uid="{0E7E21B9-C990-410C-A78F-C8E6AAEF756E}"/>
  <tableColumns count="2">
    <tableColumn id="1" xr3:uid="{7E9AC15B-CBE7-4946-9C46-70D5D82D78BF}" name="Column1" dataDxfId="14"/>
    <tableColumn id="2" xr3:uid="{FD1F2380-BB6D-4B8F-AFBD-75B46536B53E}" name="Column2" dataDxfId="1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290FA20-0459-4762-A0B8-2AEE754201FC}" name="Table3" displayName="Table3" ref="A65:A67" totalsRowShown="0" headerRowDxfId="12" dataDxfId="11">
  <autoFilter ref="A65:A67" xr:uid="{9290FA20-0459-4762-A0B8-2AEE754201FC}"/>
  <tableColumns count="1">
    <tableColumn id="1" xr3:uid="{38C5AE26-7647-4263-8396-043ABA0BCBC2}" name="Column1" dataDxfId="1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428D02-39B7-4238-B41B-68F8603A9A14}" name="Table4" displayName="Table4" ref="A69:B77" totalsRowShown="0" headerRowDxfId="9" dataDxfId="8">
  <autoFilter ref="A69:B77" xr:uid="{59428D02-39B7-4238-B41B-68F8603A9A14}"/>
  <tableColumns count="2">
    <tableColumn id="1" xr3:uid="{CEA09A14-02DD-457C-843A-E667F0247792}" name="Column1" dataDxfId="7"/>
    <tableColumn id="2" xr3:uid="{DBCBF527-28B7-4BFA-AE15-55935EC78007}" name="Column2" dataDxfId="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DC3E897-3B25-4017-ADD2-3B58882E77D1}" name="Table5" displayName="Table5" ref="A94:A97" totalsRowShown="0" headerRowDxfId="5" dataDxfId="4" headerRowBorderDxfId="2" tableBorderDxfId="3" totalsRowBorderDxfId="1">
  <autoFilter ref="A94:A97" xr:uid="{9DC3E897-3B25-4017-ADD2-3B58882E77D1}"/>
  <tableColumns count="1">
    <tableColumn id="1" xr3:uid="{5AE23921-D1D3-4830-ACE7-1937060A0B78}" name="Column1"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7A05F-D29A-4727-B081-1BDBE4E5A577}">
  <dimension ref="B1:B5"/>
  <sheetViews>
    <sheetView zoomScale="110" zoomScaleNormal="110" workbookViewId="0">
      <selection activeCell="R22" sqref="R22"/>
    </sheetView>
  </sheetViews>
  <sheetFormatPr defaultRowHeight="14.45"/>
  <sheetData>
    <row r="1" spans="2:2" ht="18.600000000000001">
      <c r="B1" s="143" t="s">
        <v>0</v>
      </c>
    </row>
    <row r="3" spans="2:2">
      <c r="B3" s="123"/>
    </row>
    <row r="4" spans="2:2">
      <c r="B4" s="122"/>
    </row>
    <row r="5" spans="2:2">
      <c r="B5" s="122"/>
    </row>
  </sheetData>
  <sheetProtection algorithmName="SHA-512" hashValue="WAUNkez+8LvB11l00kuR9qLI204572NcQHHG/NLOkcxb/H7Tsx6hlmmXEquE8RuNx+fkmTR+1WXANu/QZ7YbGw==" saltValue="LxG0k16VoIFVZ47c4C7K9w=="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1D8D0-06B6-49E0-A0BE-499389E9810E}">
  <dimension ref="B1:L127"/>
  <sheetViews>
    <sheetView tabSelected="1" topLeftCell="A12" zoomScaleNormal="100" workbookViewId="0">
      <selection activeCell="I24" sqref="I24"/>
    </sheetView>
  </sheetViews>
  <sheetFormatPr defaultRowHeight="14.45"/>
  <cols>
    <col min="1" max="1" width="2.140625" customWidth="1"/>
    <col min="2" max="2" width="24.5703125" customWidth="1"/>
    <col min="3" max="3" width="18.5703125" customWidth="1"/>
    <col min="4" max="4" width="13.85546875" customWidth="1"/>
    <col min="5" max="5" width="18.5703125" customWidth="1"/>
    <col min="6" max="6" width="15.28515625" customWidth="1"/>
    <col min="8" max="8" width="12.42578125" customWidth="1"/>
    <col min="9" max="9" width="12.140625" customWidth="1"/>
  </cols>
  <sheetData>
    <row r="1" spans="2:10" ht="23.1" customHeight="1">
      <c r="B1" s="143" t="s">
        <v>0</v>
      </c>
    </row>
    <row r="2" spans="2:10" ht="8.4499999999999993" customHeight="1"/>
    <row r="3" spans="2:10" ht="23.45" customHeight="1" thickBot="1">
      <c r="B3" s="62" t="s">
        <v>1</v>
      </c>
    </row>
    <row r="4" spans="2:10" ht="14.45" customHeight="1">
      <c r="B4" s="27" t="s">
        <v>2</v>
      </c>
      <c r="C4" s="28"/>
      <c r="D4" s="28"/>
      <c r="E4" s="28"/>
      <c r="F4" s="28"/>
      <c r="G4" s="28"/>
      <c r="H4" s="28"/>
      <c r="I4" s="28"/>
      <c r="J4" s="29"/>
    </row>
    <row r="5" spans="2:10" ht="14.45" customHeight="1">
      <c r="B5" s="30"/>
      <c r="C5" s="31"/>
      <c r="D5" s="31"/>
      <c r="E5" s="31"/>
      <c r="F5" s="31"/>
      <c r="G5" s="31"/>
      <c r="H5" s="31"/>
      <c r="I5" s="31"/>
      <c r="J5" s="32"/>
    </row>
    <row r="6" spans="2:10" ht="14.45" customHeight="1">
      <c r="B6" s="30" t="s">
        <v>3</v>
      </c>
      <c r="C6" s="172"/>
      <c r="D6" s="173"/>
      <c r="E6" s="178" t="s">
        <v>4</v>
      </c>
      <c r="F6" s="178"/>
      <c r="G6" s="172"/>
      <c r="H6" s="177"/>
      <c r="I6" s="173"/>
      <c r="J6" s="32"/>
    </row>
    <row r="7" spans="2:10" ht="14.45" customHeight="1">
      <c r="B7" s="30" t="s">
        <v>5</v>
      </c>
      <c r="C7" s="172"/>
      <c r="D7" s="173"/>
      <c r="E7" s="178" t="s">
        <v>6</v>
      </c>
      <c r="F7" s="178"/>
      <c r="G7" s="172"/>
      <c r="H7" s="177"/>
      <c r="I7" s="173"/>
      <c r="J7" s="32"/>
    </row>
    <row r="8" spans="2:10" ht="14.45" customHeight="1">
      <c r="B8" s="30"/>
      <c r="C8" s="33"/>
      <c r="D8" s="33"/>
      <c r="E8" s="37"/>
      <c r="F8" s="37"/>
      <c r="G8" s="33"/>
      <c r="H8" s="33"/>
      <c r="I8" s="33"/>
      <c r="J8" s="38"/>
    </row>
    <row r="9" spans="2:10" ht="14.45" customHeight="1">
      <c r="B9" s="30" t="s">
        <v>7</v>
      </c>
      <c r="C9" s="172"/>
      <c r="D9" s="177"/>
      <c r="E9" s="173"/>
      <c r="F9" s="37"/>
      <c r="G9" s="33"/>
      <c r="H9" s="33"/>
      <c r="I9" s="33"/>
      <c r="J9" s="38"/>
    </row>
    <row r="10" spans="2:10" ht="14.45" customHeight="1">
      <c r="B10" s="30"/>
      <c r="C10" s="33"/>
      <c r="D10" s="33"/>
      <c r="E10" s="37"/>
      <c r="F10" s="37"/>
      <c r="G10" s="33"/>
      <c r="H10" s="33"/>
      <c r="I10" s="33"/>
      <c r="J10" s="38"/>
    </row>
    <row r="11" spans="2:10" ht="14.45" customHeight="1">
      <c r="B11" s="30" t="s">
        <v>8</v>
      </c>
      <c r="C11" s="37" t="s">
        <v>9</v>
      </c>
      <c r="D11" s="172"/>
      <c r="E11" s="177"/>
      <c r="F11" s="177"/>
      <c r="G11" s="177"/>
      <c r="H11" s="177"/>
      <c r="I11" s="173"/>
      <c r="J11" s="32"/>
    </row>
    <row r="12" spans="2:10" ht="14.45" customHeight="1">
      <c r="B12" s="30"/>
      <c r="C12" s="37" t="s">
        <v>10</v>
      </c>
      <c r="D12" s="172"/>
      <c r="E12" s="177"/>
      <c r="F12" s="177"/>
      <c r="G12" s="177"/>
      <c r="H12" s="177"/>
      <c r="I12" s="173"/>
      <c r="J12" s="32"/>
    </row>
    <row r="13" spans="2:10" ht="14.45" customHeight="1">
      <c r="B13" s="30"/>
      <c r="C13" s="37" t="s">
        <v>11</v>
      </c>
      <c r="D13" s="172"/>
      <c r="E13" s="177"/>
      <c r="F13" s="177"/>
      <c r="G13" s="177"/>
      <c r="H13" s="177"/>
      <c r="I13" s="173"/>
      <c r="J13" s="32"/>
    </row>
    <row r="14" spans="2:10" ht="14.45" customHeight="1">
      <c r="B14" s="30"/>
      <c r="C14" s="37" t="s">
        <v>12</v>
      </c>
      <c r="D14" s="172"/>
      <c r="E14" s="177"/>
      <c r="F14" s="177"/>
      <c r="G14" s="177"/>
      <c r="H14" s="177"/>
      <c r="I14" s="173"/>
      <c r="J14" s="32"/>
    </row>
    <row r="15" spans="2:10" ht="14.45" customHeight="1">
      <c r="B15" s="30"/>
      <c r="C15" s="37" t="s">
        <v>13</v>
      </c>
      <c r="D15" s="172"/>
      <c r="E15" s="177"/>
      <c r="F15" s="177"/>
      <c r="G15" s="177"/>
      <c r="H15" s="177"/>
      <c r="I15" s="173"/>
      <c r="J15" s="32"/>
    </row>
    <row r="16" spans="2:10" ht="14.45" customHeight="1">
      <c r="B16" s="30"/>
      <c r="C16" s="37" t="s">
        <v>14</v>
      </c>
      <c r="D16" s="172"/>
      <c r="E16" s="177"/>
      <c r="F16" s="177"/>
      <c r="G16" s="177"/>
      <c r="H16" s="177"/>
      <c r="I16" s="173"/>
      <c r="J16" s="32"/>
    </row>
    <row r="17" spans="2:10" ht="14.45" customHeight="1">
      <c r="B17" s="30"/>
      <c r="C17" s="37"/>
      <c r="D17" s="33"/>
      <c r="E17" s="33"/>
      <c r="F17" s="33"/>
      <c r="G17" s="33"/>
      <c r="H17" s="33"/>
      <c r="I17" s="33"/>
      <c r="J17" s="38"/>
    </row>
    <row r="18" spans="2:10" ht="14.45" customHeight="1">
      <c r="B18" s="164" t="s">
        <v>15</v>
      </c>
      <c r="C18" s="172"/>
      <c r="D18" s="177"/>
      <c r="E18" s="177"/>
      <c r="F18" s="177"/>
      <c r="G18" s="177"/>
      <c r="H18" s="177"/>
      <c r="I18" s="173"/>
      <c r="J18" s="38"/>
    </row>
    <row r="19" spans="2:10" ht="14.45" customHeight="1" thickBot="1">
      <c r="B19" s="198"/>
      <c r="C19" s="39"/>
      <c r="D19" s="39"/>
      <c r="E19" s="39"/>
      <c r="F19" s="39"/>
      <c r="G19" s="39"/>
      <c r="H19" s="39"/>
      <c r="I19" s="39"/>
      <c r="J19" s="36"/>
    </row>
    <row r="20" spans="2:10" ht="14.45" customHeight="1" thickBot="1"/>
    <row r="21" spans="2:10" ht="14.45" customHeight="1">
      <c r="B21" s="27" t="s">
        <v>16</v>
      </c>
      <c r="C21" s="28"/>
      <c r="D21" s="28"/>
      <c r="E21" s="28"/>
      <c r="F21" s="28"/>
      <c r="G21" s="28"/>
      <c r="H21" s="28"/>
      <c r="I21" s="28"/>
      <c r="J21" s="29"/>
    </row>
    <row r="22" spans="2:10" ht="14.45" customHeight="1">
      <c r="B22" s="30"/>
      <c r="C22" s="31"/>
      <c r="D22" s="31"/>
      <c r="E22" s="31"/>
      <c r="F22" s="31"/>
      <c r="G22" s="31"/>
      <c r="H22" s="31"/>
      <c r="I22" s="31"/>
      <c r="J22" s="32"/>
    </row>
    <row r="23" spans="2:10">
      <c r="B23" s="30" t="s">
        <v>17</v>
      </c>
      <c r="C23" s="31"/>
      <c r="D23" s="200"/>
      <c r="E23" s="201"/>
      <c r="F23" s="31" t="s">
        <v>18</v>
      </c>
      <c r="G23" s="31"/>
      <c r="H23" s="31"/>
      <c r="I23" s="31"/>
      <c r="J23" s="32"/>
    </row>
    <row r="24" spans="2:10">
      <c r="B24" s="30" t="s">
        <v>19</v>
      </c>
      <c r="C24" s="31"/>
      <c r="D24" s="200"/>
      <c r="E24" s="201"/>
      <c r="F24" s="31" t="s">
        <v>20</v>
      </c>
      <c r="G24" s="31"/>
      <c r="H24" s="31"/>
      <c r="I24" s="31"/>
      <c r="J24" s="32"/>
    </row>
    <row r="25" spans="2:10">
      <c r="B25" s="30"/>
      <c r="C25" s="31"/>
      <c r="D25" s="57"/>
      <c r="E25" s="33"/>
      <c r="F25" s="31"/>
      <c r="G25" s="31"/>
      <c r="H25" s="31"/>
      <c r="I25" s="31"/>
      <c r="J25" s="32"/>
    </row>
    <row r="26" spans="2:10">
      <c r="B26" s="71" t="e" cm="1" vm="1">
        <f t="array" ref="B26">_xlfn._xlws.FILTER(Table2[],Table2[Column1]='Leaver Form'!D24)</f>
        <v>#VALUE!</v>
      </c>
      <c r="C26" s="99"/>
      <c r="D26" s="41"/>
      <c r="E26" s="41"/>
      <c r="F26" s="41"/>
      <c r="G26" s="41"/>
      <c r="H26" s="41"/>
      <c r="I26" s="41"/>
      <c r="J26" s="32"/>
    </row>
    <row r="27" spans="2:10" ht="15" thickBot="1">
      <c r="B27" s="97"/>
      <c r="C27" s="35"/>
      <c r="D27" s="35"/>
      <c r="E27" s="35"/>
      <c r="F27" s="35"/>
      <c r="G27" s="35"/>
      <c r="H27" s="35"/>
      <c r="I27" s="35"/>
      <c r="J27" s="36"/>
    </row>
    <row r="28" spans="2:10" ht="15" thickBot="1">
      <c r="C28" s="12"/>
      <c r="D28" s="12"/>
      <c r="E28" s="12"/>
      <c r="F28" s="12"/>
      <c r="G28" s="12"/>
      <c r="H28" s="12"/>
      <c r="I28" s="12"/>
    </row>
    <row r="29" spans="2:10">
      <c r="B29" s="27" t="s">
        <v>21</v>
      </c>
      <c r="C29" s="40"/>
      <c r="D29" s="40"/>
      <c r="E29" s="40"/>
      <c r="F29" s="40"/>
      <c r="G29" s="40"/>
      <c r="H29" s="40"/>
      <c r="I29" s="40"/>
      <c r="J29" s="29"/>
    </row>
    <row r="30" spans="2:10">
      <c r="B30" s="30"/>
      <c r="C30" s="41"/>
      <c r="D30" s="41"/>
      <c r="E30" s="41"/>
      <c r="F30" s="41"/>
      <c r="G30" s="41"/>
      <c r="H30" s="41"/>
      <c r="I30" s="41"/>
      <c r="J30" s="32"/>
    </row>
    <row r="31" spans="2:10">
      <c r="B31" s="199" t="s">
        <v>22</v>
      </c>
      <c r="C31" s="178"/>
      <c r="D31" s="178"/>
      <c r="E31" s="43"/>
      <c r="F31" s="144"/>
      <c r="G31" s="31" t="s">
        <v>23</v>
      </c>
      <c r="H31" s="41"/>
      <c r="I31" s="41"/>
      <c r="J31" s="32"/>
    </row>
    <row r="32" spans="2:10">
      <c r="B32" s="199" t="s">
        <v>24</v>
      </c>
      <c r="C32" s="178"/>
      <c r="D32" s="178"/>
      <c r="E32" s="43"/>
      <c r="F32" s="144"/>
      <c r="G32" s="41"/>
      <c r="H32" s="41"/>
      <c r="I32" s="41"/>
      <c r="J32" s="32"/>
    </row>
    <row r="33" spans="2:10">
      <c r="B33" s="199" t="s">
        <v>25</v>
      </c>
      <c r="C33" s="178"/>
      <c r="D33" s="178"/>
      <c r="E33" s="44"/>
      <c r="F33" s="145"/>
      <c r="G33" s="41"/>
      <c r="H33" s="41" t="s">
        <v>26</v>
      </c>
      <c r="I33" s="146"/>
      <c r="J33" s="32" t="s">
        <v>27</v>
      </c>
    </row>
    <row r="34" spans="2:10">
      <c r="B34" s="42"/>
      <c r="C34" s="37"/>
      <c r="D34" s="37"/>
      <c r="E34" s="44"/>
      <c r="F34" s="31"/>
      <c r="G34" s="41"/>
      <c r="H34" s="41"/>
      <c r="I34" s="41"/>
      <c r="J34" s="32"/>
    </row>
    <row r="35" spans="2:10">
      <c r="B35" s="42" t="s">
        <v>28</v>
      </c>
      <c r="C35" s="37"/>
      <c r="D35" s="37"/>
      <c r="E35" s="44"/>
      <c r="F35" s="146"/>
      <c r="G35" s="137" t="s">
        <v>29</v>
      </c>
      <c r="H35" s="31"/>
      <c r="I35" s="142"/>
      <c r="J35" s="32"/>
    </row>
    <row r="36" spans="2:10">
      <c r="B36" s="42" t="s">
        <v>30</v>
      </c>
      <c r="C36" s="37"/>
      <c r="D36" s="37"/>
      <c r="E36" s="44"/>
      <c r="F36" s="144"/>
      <c r="G36" s="41"/>
      <c r="H36" s="41"/>
      <c r="I36" s="41"/>
      <c r="J36" s="32"/>
    </row>
    <row r="37" spans="2:10" ht="15" thickBot="1">
      <c r="B37" s="46"/>
      <c r="C37" s="47"/>
      <c r="D37" s="47"/>
      <c r="E37" s="48"/>
      <c r="F37" s="35"/>
      <c r="G37" s="35"/>
      <c r="H37" s="35"/>
      <c r="I37" s="35"/>
      <c r="J37" s="36"/>
    </row>
    <row r="38" spans="2:10" ht="15" thickBot="1">
      <c r="C38" s="13"/>
      <c r="D38" s="13"/>
      <c r="E38" s="14"/>
      <c r="G38" s="14"/>
      <c r="H38" s="12"/>
      <c r="I38" s="12"/>
    </row>
    <row r="39" spans="2:10">
      <c r="B39" s="27" t="s">
        <v>31</v>
      </c>
      <c r="C39" s="49"/>
      <c r="D39" s="49"/>
      <c r="E39" s="50"/>
      <c r="F39" s="28"/>
      <c r="G39" s="50"/>
      <c r="H39" s="40"/>
      <c r="I39" s="40"/>
      <c r="J39" s="29"/>
    </row>
    <row r="40" spans="2:10">
      <c r="B40" s="76"/>
      <c r="C40" s="37"/>
      <c r="D40" s="37"/>
      <c r="E40" s="84"/>
      <c r="F40" s="31"/>
      <c r="G40" s="84"/>
      <c r="H40" s="41"/>
      <c r="I40" s="41"/>
      <c r="J40" s="32"/>
    </row>
    <row r="41" spans="2:10">
      <c r="B41" s="199" t="s">
        <v>32</v>
      </c>
      <c r="C41" s="178"/>
      <c r="D41" s="178"/>
      <c r="E41" s="145"/>
      <c r="F41" s="31" t="s">
        <v>33</v>
      </c>
      <c r="G41" s="41"/>
      <c r="H41" s="41"/>
      <c r="I41" s="41"/>
      <c r="J41" s="32"/>
    </row>
    <row r="42" spans="2:10">
      <c r="B42" s="42" t="s">
        <v>34</v>
      </c>
      <c r="C42" s="37"/>
      <c r="D42" s="37"/>
      <c r="E42" s="145"/>
      <c r="F42" s="31" t="s">
        <v>33</v>
      </c>
      <c r="G42" s="41"/>
      <c r="H42" s="41"/>
      <c r="I42" s="41"/>
      <c r="J42" s="32"/>
    </row>
    <row r="43" spans="2:10">
      <c r="B43" s="42"/>
      <c r="C43" s="37"/>
      <c r="D43" s="37"/>
      <c r="E43" s="44"/>
      <c r="F43" s="31"/>
      <c r="G43" s="41"/>
      <c r="H43" s="41"/>
      <c r="I43" s="41"/>
      <c r="J43" s="32"/>
    </row>
    <row r="44" spans="2:10">
      <c r="B44" s="102" t="e" cm="1" vm="1">
        <f t="array" ref="B44">_xlfn._xlws.FILTER(Table4[],Table4[Column1]='Leaver Form'!E42)</f>
        <v>#VALUE!</v>
      </c>
      <c r="C44" s="100"/>
      <c r="D44" s="37"/>
      <c r="E44" s="44"/>
      <c r="F44" s="31"/>
      <c r="G44" s="41"/>
      <c r="H44" s="41"/>
      <c r="I44" s="41"/>
      <c r="J44" s="32"/>
    </row>
    <row r="45" spans="2:10">
      <c r="B45" s="42"/>
      <c r="C45" s="37"/>
      <c r="D45" s="37"/>
      <c r="E45" s="44"/>
      <c r="F45" s="31"/>
      <c r="G45" s="41"/>
      <c r="H45" s="41"/>
      <c r="I45" s="41"/>
      <c r="J45" s="32"/>
    </row>
    <row r="46" spans="2:10">
      <c r="B46" s="42" t="s">
        <v>35</v>
      </c>
      <c r="C46" s="101" t="s">
        <v>36</v>
      </c>
      <c r="D46" s="146"/>
      <c r="E46" s="33" t="s">
        <v>37</v>
      </c>
      <c r="F46" s="147"/>
      <c r="G46" s="33"/>
      <c r="H46" s="84"/>
      <c r="I46" s="41"/>
      <c r="J46" s="32"/>
    </row>
    <row r="47" spans="2:10">
      <c r="B47" s="42" t="s">
        <v>38</v>
      </c>
      <c r="C47" s="101"/>
      <c r="D47" s="31"/>
      <c r="E47" s="33"/>
      <c r="F47" s="84"/>
      <c r="G47" s="33"/>
      <c r="H47" s="84"/>
      <c r="I47" s="41"/>
      <c r="J47" s="32"/>
    </row>
    <row r="48" spans="2:10">
      <c r="B48" s="42" t="s">
        <v>39</v>
      </c>
      <c r="C48" s="101" t="s">
        <v>36</v>
      </c>
      <c r="D48" s="146"/>
      <c r="E48" s="33" t="s">
        <v>37</v>
      </c>
      <c r="F48" s="147"/>
      <c r="G48" s="33"/>
      <c r="H48" s="84"/>
      <c r="I48" s="41"/>
      <c r="J48" s="32"/>
    </row>
    <row r="49" spans="2:10" ht="15" thickBot="1">
      <c r="B49" s="46"/>
      <c r="C49" s="103"/>
      <c r="D49" s="39"/>
      <c r="E49" s="104"/>
      <c r="F49" s="105"/>
      <c r="G49" s="104"/>
      <c r="H49" s="105"/>
      <c r="I49" s="35"/>
      <c r="J49" s="36"/>
    </row>
    <row r="50" spans="2:10" ht="15" thickBot="1">
      <c r="B50" s="13"/>
      <c r="C50" s="106"/>
      <c r="E50" s="107"/>
      <c r="F50" s="14"/>
      <c r="G50" s="107"/>
      <c r="H50" s="14"/>
      <c r="I50" s="12"/>
    </row>
    <row r="51" spans="2:10">
      <c r="B51" s="27" t="s">
        <v>40</v>
      </c>
      <c r="C51" s="28"/>
      <c r="D51" s="28"/>
      <c r="E51" s="72"/>
      <c r="F51" s="28"/>
      <c r="G51" s="28"/>
      <c r="H51" s="28"/>
      <c r="I51" s="28"/>
      <c r="J51" s="29"/>
    </row>
    <row r="52" spans="2:10">
      <c r="B52" s="30" t="s">
        <v>41</v>
      </c>
      <c r="C52" s="31"/>
      <c r="D52" s="31"/>
      <c r="E52" s="63"/>
      <c r="F52" s="31"/>
      <c r="G52" s="31"/>
      <c r="H52" s="31"/>
      <c r="I52" s="31"/>
      <c r="J52" s="32"/>
    </row>
    <row r="53" spans="2:10">
      <c r="B53" s="30"/>
      <c r="C53" s="31"/>
      <c r="D53" s="31"/>
      <c r="E53" s="63"/>
      <c r="F53" s="31"/>
      <c r="G53" s="31"/>
      <c r="H53" s="31"/>
      <c r="I53" s="31"/>
      <c r="J53" s="32"/>
    </row>
    <row r="54" spans="2:10">
      <c r="B54" s="125" t="s">
        <v>42</v>
      </c>
      <c r="C54" s="45" t="s">
        <v>43</v>
      </c>
      <c r="D54" s="45" t="s">
        <v>44</v>
      </c>
      <c r="E54" s="64"/>
      <c r="F54" s="31"/>
      <c r="G54" s="31"/>
      <c r="H54" s="31"/>
      <c r="I54" s="31"/>
      <c r="J54" s="32"/>
    </row>
    <row r="55" spans="2:10">
      <c r="B55" s="148"/>
      <c r="C55" s="146"/>
      <c r="D55" s="172"/>
      <c r="E55" s="173"/>
      <c r="F55" s="31"/>
      <c r="G55" s="31"/>
      <c r="H55" s="31"/>
      <c r="I55" s="31"/>
      <c r="J55" s="32"/>
    </row>
    <row r="56" spans="2:10">
      <c r="B56" s="148"/>
      <c r="C56" s="146"/>
      <c r="D56" s="172"/>
      <c r="E56" s="173"/>
      <c r="F56" s="31"/>
      <c r="G56" s="31"/>
      <c r="H56" s="31"/>
      <c r="I56" s="31"/>
      <c r="J56" s="32"/>
    </row>
    <row r="57" spans="2:10">
      <c r="B57" s="148"/>
      <c r="C57" s="146"/>
      <c r="D57" s="172"/>
      <c r="E57" s="173"/>
      <c r="F57" s="31"/>
      <c r="G57" s="31"/>
      <c r="H57" s="31"/>
      <c r="I57" s="31"/>
      <c r="J57" s="32"/>
    </row>
    <row r="58" spans="2:10">
      <c r="B58" s="148"/>
      <c r="C58" s="146"/>
      <c r="D58" s="172"/>
      <c r="E58" s="173"/>
      <c r="F58" s="31"/>
      <c r="G58" s="31"/>
      <c r="H58" s="31"/>
      <c r="I58" s="31"/>
      <c r="J58" s="32"/>
    </row>
    <row r="59" spans="2:10">
      <c r="B59" s="148"/>
      <c r="C59" s="146"/>
      <c r="D59" s="172"/>
      <c r="E59" s="173"/>
      <c r="F59" s="31"/>
      <c r="G59" s="31"/>
      <c r="H59" s="31"/>
      <c r="I59" s="31"/>
      <c r="J59" s="32"/>
    </row>
    <row r="60" spans="2:10" ht="15" thickBot="1">
      <c r="B60" s="34"/>
      <c r="C60" s="39"/>
      <c r="D60" s="39"/>
      <c r="E60" s="61"/>
      <c r="F60" s="39"/>
      <c r="G60" s="39"/>
      <c r="H60" s="39"/>
      <c r="I60" s="39"/>
      <c r="J60" s="36"/>
    </row>
    <row r="61" spans="2:10" ht="15" thickBot="1">
      <c r="B61" s="13"/>
      <c r="C61" s="106"/>
      <c r="E61" s="107"/>
      <c r="F61" s="14"/>
      <c r="G61" s="107"/>
      <c r="H61" s="14"/>
      <c r="I61" s="12"/>
    </row>
    <row r="62" spans="2:10">
      <c r="B62" s="27" t="s">
        <v>45</v>
      </c>
      <c r="C62" s="28"/>
      <c r="D62" s="28"/>
      <c r="E62" s="28"/>
      <c r="F62" s="28"/>
      <c r="G62" s="28"/>
      <c r="H62" s="28"/>
      <c r="I62" s="28"/>
      <c r="J62" s="29"/>
    </row>
    <row r="63" spans="2:10">
      <c r="B63" s="76" t="s">
        <v>46</v>
      </c>
      <c r="C63" s="31"/>
      <c r="D63" s="31"/>
      <c r="E63" s="31"/>
      <c r="F63" s="31"/>
      <c r="G63" s="31"/>
      <c r="H63" s="31"/>
      <c r="I63" s="31"/>
      <c r="J63" s="32"/>
    </row>
    <row r="64" spans="2:10">
      <c r="B64" s="76"/>
      <c r="C64" s="31"/>
      <c r="D64" s="31"/>
      <c r="E64" s="31"/>
      <c r="F64" s="31"/>
      <c r="G64" s="31"/>
      <c r="H64" s="31"/>
      <c r="I64" s="31"/>
      <c r="J64" s="32"/>
    </row>
    <row r="65" spans="2:10">
      <c r="B65" s="76" t="s">
        <v>47</v>
      </c>
      <c r="C65" s="31"/>
      <c r="D65" s="31"/>
      <c r="E65" s="31"/>
      <c r="F65" s="31"/>
      <c r="G65" s="31"/>
      <c r="H65" s="31"/>
      <c r="I65" s="31"/>
      <c r="J65" s="32"/>
    </row>
    <row r="66" spans="2:10">
      <c r="B66" s="59"/>
      <c r="C66" s="57"/>
      <c r="D66" s="31"/>
      <c r="E66" s="31"/>
      <c r="F66" s="31"/>
      <c r="G66" s="31"/>
      <c r="H66" s="111"/>
      <c r="I66" s="112"/>
      <c r="J66" s="32"/>
    </row>
    <row r="67" spans="2:10" ht="14.1" customHeight="1">
      <c r="B67" s="124" t="s">
        <v>48</v>
      </c>
      <c r="C67" s="51" t="s">
        <v>49</v>
      </c>
      <c r="D67" s="174" t="s">
        <v>50</v>
      </c>
      <c r="E67" s="175"/>
      <c r="F67" s="45" t="s">
        <v>51</v>
      </c>
      <c r="G67" s="162" t="s">
        <v>52</v>
      </c>
      <c r="H67" s="163"/>
      <c r="I67" s="140" t="s">
        <v>53</v>
      </c>
      <c r="J67" s="32"/>
    </row>
    <row r="68" spans="2:10">
      <c r="B68" s="149"/>
      <c r="C68" s="146"/>
      <c r="D68" s="176"/>
      <c r="E68" s="176"/>
      <c r="F68" s="146"/>
      <c r="G68" s="172"/>
      <c r="H68" s="173"/>
      <c r="I68" s="141" t="e">
        <f>C68/G68*F68</f>
        <v>#DIV/0!</v>
      </c>
      <c r="J68" s="32"/>
    </row>
    <row r="69" spans="2:10">
      <c r="B69" s="148"/>
      <c r="C69" s="146"/>
      <c r="D69" s="176"/>
      <c r="E69" s="176"/>
      <c r="F69" s="146"/>
      <c r="G69" s="172"/>
      <c r="H69" s="173"/>
      <c r="I69" s="141" t="e">
        <f t="shared" ref="I69:I73" si="0">C69/G69*F69</f>
        <v>#DIV/0!</v>
      </c>
      <c r="J69" s="32"/>
    </row>
    <row r="70" spans="2:10">
      <c r="B70" s="148"/>
      <c r="C70" s="146"/>
      <c r="D70" s="176"/>
      <c r="E70" s="176"/>
      <c r="F70" s="146"/>
      <c r="G70" s="172"/>
      <c r="H70" s="173"/>
      <c r="I70" s="141" t="e">
        <f t="shared" si="0"/>
        <v>#DIV/0!</v>
      </c>
      <c r="J70" s="32"/>
    </row>
    <row r="71" spans="2:10">
      <c r="B71" s="148"/>
      <c r="C71" s="146"/>
      <c r="D71" s="176"/>
      <c r="E71" s="176"/>
      <c r="F71" s="146"/>
      <c r="G71" s="172"/>
      <c r="H71" s="173"/>
      <c r="I71" s="141" t="e">
        <f t="shared" si="0"/>
        <v>#DIV/0!</v>
      </c>
      <c r="J71" s="32"/>
    </row>
    <row r="72" spans="2:10">
      <c r="B72" s="148"/>
      <c r="C72" s="146"/>
      <c r="D72" s="176"/>
      <c r="E72" s="176"/>
      <c r="F72" s="146"/>
      <c r="G72" s="172"/>
      <c r="H72" s="173"/>
      <c r="I72" s="141" t="e">
        <f t="shared" si="0"/>
        <v>#DIV/0!</v>
      </c>
      <c r="J72" s="32"/>
    </row>
    <row r="73" spans="2:10">
      <c r="B73" s="148"/>
      <c r="C73" s="146"/>
      <c r="D73" s="176"/>
      <c r="E73" s="176"/>
      <c r="F73" s="146"/>
      <c r="G73" s="172"/>
      <c r="H73" s="173"/>
      <c r="I73" s="141" t="e">
        <f t="shared" si="0"/>
        <v>#DIV/0!</v>
      </c>
      <c r="J73" s="32"/>
    </row>
    <row r="74" spans="2:10" ht="15" thickBot="1">
      <c r="B74" s="34"/>
      <c r="C74" s="39"/>
      <c r="D74" s="39"/>
      <c r="E74" s="61"/>
      <c r="F74" s="39"/>
      <c r="G74" s="39"/>
      <c r="H74" s="39"/>
      <c r="I74" s="39"/>
      <c r="J74" s="36"/>
    </row>
    <row r="75" spans="2:10" ht="15" thickBot="1">
      <c r="D75" s="11"/>
    </row>
    <row r="76" spans="2:10">
      <c r="B76" s="27" t="s">
        <v>54</v>
      </c>
      <c r="C76" s="55"/>
      <c r="D76" s="56"/>
      <c r="E76" s="55"/>
      <c r="F76" s="55"/>
      <c r="G76" s="28"/>
      <c r="H76" s="28"/>
      <c r="I76" s="28"/>
      <c r="J76" s="29"/>
    </row>
    <row r="77" spans="2:10">
      <c r="B77" s="76" t="s">
        <v>55</v>
      </c>
      <c r="C77" s="57"/>
      <c r="D77" s="33"/>
      <c r="E77" s="57"/>
      <c r="F77" s="57"/>
      <c r="G77" s="31"/>
      <c r="H77" s="31"/>
      <c r="I77" s="31"/>
      <c r="J77" s="32"/>
    </row>
    <row r="78" spans="2:10">
      <c r="B78" s="76"/>
      <c r="C78" s="57"/>
      <c r="D78" s="33"/>
      <c r="E78" s="57"/>
      <c r="F78" s="57"/>
      <c r="G78" s="31"/>
      <c r="H78" s="31"/>
      <c r="I78" s="31"/>
      <c r="J78" s="32"/>
    </row>
    <row r="79" spans="2:10" ht="14.45" customHeight="1">
      <c r="B79" s="164" t="s">
        <v>56</v>
      </c>
      <c r="C79" s="165"/>
      <c r="D79" s="165"/>
      <c r="E79" s="165"/>
      <c r="F79" s="165"/>
      <c r="G79" s="165"/>
      <c r="H79" s="165"/>
      <c r="I79" s="165"/>
      <c r="J79" s="197"/>
    </row>
    <row r="80" spans="2:10">
      <c r="B80" s="164"/>
      <c r="C80" s="165"/>
      <c r="D80" s="165"/>
      <c r="E80" s="165"/>
      <c r="F80" s="165"/>
      <c r="G80" s="165"/>
      <c r="H80" s="165"/>
      <c r="I80" s="165"/>
      <c r="J80" s="197"/>
    </row>
    <row r="81" spans="2:12">
      <c r="B81" s="67"/>
      <c r="C81" s="110"/>
      <c r="D81" s="110"/>
      <c r="E81" s="110"/>
      <c r="F81" s="110"/>
      <c r="G81" s="110"/>
      <c r="H81" s="110"/>
      <c r="I81" s="110"/>
      <c r="J81" s="68"/>
    </row>
    <row r="82" spans="2:12" ht="15" customHeight="1">
      <c r="B82" s="164" t="s">
        <v>57</v>
      </c>
      <c r="C82" s="165"/>
      <c r="D82" s="165"/>
      <c r="E82" s="165"/>
      <c r="F82" s="165"/>
      <c r="G82" s="165"/>
      <c r="H82" s="165"/>
      <c r="I82" s="146"/>
      <c r="J82" s="32" t="s">
        <v>27</v>
      </c>
    </row>
    <row r="83" spans="2:12">
      <c r="B83" s="139"/>
      <c r="C83" s="138"/>
      <c r="D83" s="138"/>
      <c r="E83" s="138"/>
      <c r="F83" s="138"/>
      <c r="G83" s="138"/>
      <c r="H83" s="138"/>
      <c r="I83" s="31"/>
      <c r="J83" s="109"/>
    </row>
    <row r="84" spans="2:12">
      <c r="B84" s="30" t="s">
        <v>58</v>
      </c>
      <c r="C84" s="150"/>
      <c r="D84" s="33" t="s">
        <v>59</v>
      </c>
      <c r="E84" s="147"/>
      <c r="F84" s="57"/>
      <c r="G84" s="31" t="s">
        <v>60</v>
      </c>
      <c r="H84" s="31"/>
      <c r="I84" s="37">
        <f>(E84-C84)+1</f>
        <v>1</v>
      </c>
      <c r="J84" s="109"/>
      <c r="L84" s="26"/>
    </row>
    <row r="85" spans="2:12">
      <c r="B85" s="30"/>
      <c r="C85" s="113"/>
      <c r="D85" s="33"/>
      <c r="E85" s="75" t="s">
        <v>61</v>
      </c>
      <c r="F85" s="57"/>
      <c r="G85" s="120" t="s">
        <v>62</v>
      </c>
      <c r="H85" s="120"/>
      <c r="I85" s="121" t="b" cm="1">
        <f t="array" aca="1" ref="I85" ca="1">ISNUMBER(MATCH("2/29",INDEX(TEXT(C84+ROW(INDIRECT("1:"&amp;E84-C84)),"m/dd"),0,1),0))</f>
        <v>0</v>
      </c>
      <c r="J85" s="32"/>
    </row>
    <row r="86" spans="2:12">
      <c r="B86" s="58" t="s">
        <v>63</v>
      </c>
      <c r="C86" s="31"/>
      <c r="D86" s="31"/>
      <c r="E86" s="31"/>
      <c r="F86" s="31"/>
      <c r="G86" s="31"/>
      <c r="H86" s="31"/>
      <c r="I86" s="31"/>
      <c r="J86" s="32"/>
    </row>
    <row r="87" spans="2:12">
      <c r="B87" s="58" t="s">
        <v>64</v>
      </c>
      <c r="C87" s="114" t="s">
        <v>65</v>
      </c>
      <c r="D87" s="115" t="s">
        <v>66</v>
      </c>
      <c r="E87" s="116" t="s">
        <v>67</v>
      </c>
      <c r="F87" s="116" t="s">
        <v>66</v>
      </c>
      <c r="G87" s="116"/>
      <c r="H87" s="116" t="s">
        <v>68</v>
      </c>
      <c r="I87" s="31"/>
      <c r="J87" s="32"/>
    </row>
    <row r="88" spans="2:12">
      <c r="B88" s="151"/>
      <c r="C88" s="152"/>
      <c r="D88" s="31">
        <f>IF(ISBLANK(B88),0,IF(DAY(B88)=1,0,(EOMONTH(B88,0)-B88)+1))</f>
        <v>0</v>
      </c>
      <c r="E88" s="31">
        <f>IF('Office Use Only'!J6=1,'Office Use Only'!K6,IF('Office Use Only'!J7=1,'Office Use Only'!K7,IF('Office Use Only'!J8=1,'Office Use Only'!K8,IF('Office Use Only'!J9=1,'Office Use Only'!K9,IF('Office Use Only'!J10=1,'Office Use Only'!K10,0)))))</f>
        <v>0</v>
      </c>
      <c r="F88" s="31">
        <f>IF(DAY(C88)='Office Use Only'!$E$6,0,DAY(C88))</f>
        <v>0</v>
      </c>
      <c r="G88" s="31"/>
      <c r="H88" s="153"/>
      <c r="I88" s="112">
        <f>(('Office Use Only'!$C$6/'Office Use Only'!$D$6)*D88)+('Office Use Only'!$C$6*E88)+(('Office Use Only'!$C$6/'Office Use Only'!$E$6)*F88)</f>
        <v>0</v>
      </c>
      <c r="J88" s="32"/>
    </row>
    <row r="89" spans="2:12">
      <c r="B89" s="151"/>
      <c r="C89" s="152"/>
      <c r="D89" s="31">
        <f>IF(ISBLANK(B89),0,IF(DAY(B89)=1,0,(EOMONTH(B89,0)-B89)+1))</f>
        <v>0</v>
      </c>
      <c r="E89" s="31">
        <f>IF('Office Use Only'!L6=1,'Office Use Only'!M6,IF('Office Use Only'!L7=1,'Office Use Only'!M7,IF('Office Use Only'!L8=1,'Office Use Only'!M8,IF('Office Use Only'!L9=1,'Office Use Only'!M9,IF('Office Use Only'!L10=1,'Office Use Only'!M10,0)))))</f>
        <v>0</v>
      </c>
      <c r="F89" s="31">
        <f>IF(DAY(C89)='Office Use Only'!$E$7,0,DAY(C89))</f>
        <v>0</v>
      </c>
      <c r="G89" s="31"/>
      <c r="H89" s="154"/>
      <c r="I89" s="112">
        <f>(('Office Use Only'!$C$7/'Office Use Only'!$D$7)*D89)+('Office Use Only'!$C$7*E89)+(('Office Use Only'!$C$7/'Office Use Only'!$E$7)*F89)</f>
        <v>0</v>
      </c>
      <c r="J89" s="32"/>
    </row>
    <row r="90" spans="2:12">
      <c r="B90" s="151"/>
      <c r="C90" s="152"/>
      <c r="D90" s="31">
        <f>IF(ISBLANK(B90),0,IF(DAY(B90)=1,0,(EOMONTH(B90,0)-B90)+1))</f>
        <v>0</v>
      </c>
      <c r="E90" s="31">
        <f>IF('Office Use Only'!N6=1,'Office Use Only'!O6,IF('Office Use Only'!N7=1,'Office Use Only'!O7,IF('Office Use Only'!N8=1,'Office Use Only'!O8,IF('Office Use Only'!N9=1,'Office Use Only'!O9,IF('Office Use Only'!N10=1,'Office Use Only'!O10,0)))))</f>
        <v>0</v>
      </c>
      <c r="F90" s="31">
        <f>IF(DAY(C90)='Office Use Only'!$E$8,0,DAY(C90))</f>
        <v>0</v>
      </c>
      <c r="G90" s="31"/>
      <c r="H90" s="154"/>
      <c r="I90" s="112">
        <f>(('Office Use Only'!$C$8/'Office Use Only'!$D$8)*D90)+('Office Use Only'!$C$8*E90)+(('Office Use Only'!$C$8/'Office Use Only'!$E$8)*F90)</f>
        <v>0</v>
      </c>
      <c r="J90" s="32"/>
    </row>
    <row r="91" spans="2:12">
      <c r="B91" s="151"/>
      <c r="C91" s="152"/>
      <c r="D91" s="31">
        <f>IF(ISBLANK(B91),0,IF(DAY(B91)=1,0,(EOMONTH(B91,0)-B91)+1))</f>
        <v>0</v>
      </c>
      <c r="E91" s="31">
        <f>IF('Office Use Only'!P6=1,'Office Use Only'!Q6,IF('Office Use Only'!P7=1,'Office Use Only'!Q7,IF('Office Use Only'!P8=1,'Office Use Only'!Q8,IF('Office Use Only'!P9=1,'Office Use Only'!Q9,IF('Office Use Only'!P10=1,'Office Use Only'!Q10,0)))))</f>
        <v>0</v>
      </c>
      <c r="F91" s="31">
        <f>IF(DAY(C91)='Office Use Only'!$E$9,0,DAY(C91))</f>
        <v>0</v>
      </c>
      <c r="G91" s="31"/>
      <c r="H91" s="154"/>
      <c r="I91" s="112">
        <f>(('Office Use Only'!$C$9/'Office Use Only'!$D$9)*D91)+('Office Use Only'!$C$9*E91)+(('Office Use Only'!$C$9/'Office Use Only'!$E$9)*F91)</f>
        <v>0</v>
      </c>
      <c r="J91" s="32"/>
    </row>
    <row r="92" spans="2:12">
      <c r="B92" s="30"/>
      <c r="C92" s="31"/>
      <c r="D92" s="31"/>
      <c r="E92" s="31"/>
      <c r="F92" s="31"/>
      <c r="G92" s="31"/>
      <c r="H92" s="31"/>
      <c r="I92" s="117">
        <f>SUM(I88:I91)</f>
        <v>0</v>
      </c>
      <c r="J92" s="32"/>
    </row>
    <row r="93" spans="2:12">
      <c r="B93" s="30"/>
      <c r="C93" s="31"/>
      <c r="D93" s="31"/>
      <c r="E93" s="31"/>
      <c r="F93" s="31"/>
      <c r="G93" s="31"/>
      <c r="H93" s="31"/>
      <c r="I93" s="112"/>
      <c r="J93" s="32"/>
    </row>
    <row r="94" spans="2:12">
      <c r="B94" s="58" t="s">
        <v>69</v>
      </c>
      <c r="C94" s="114"/>
      <c r="D94" s="31"/>
      <c r="E94" s="31"/>
      <c r="F94" s="31"/>
      <c r="G94" s="31"/>
      <c r="H94" s="114" t="s">
        <v>70</v>
      </c>
      <c r="I94" s="112"/>
      <c r="J94" s="32"/>
    </row>
    <row r="95" spans="2:12">
      <c r="B95" s="58" t="s">
        <v>64</v>
      </c>
      <c r="C95" s="114" t="s">
        <v>65</v>
      </c>
      <c r="D95" s="31"/>
      <c r="E95" s="31"/>
      <c r="F95" s="31"/>
      <c r="G95" s="31"/>
      <c r="H95" s="31"/>
      <c r="I95" s="112"/>
      <c r="J95" s="32"/>
    </row>
    <row r="96" spans="2:12">
      <c r="B96" s="151"/>
      <c r="C96" s="152"/>
      <c r="D96" s="31">
        <f>IF(ISBLANK(B96),0,IF(DAY(B96)=1,0,(EOMONTH(B96,0)-B96)+1))</f>
        <v>0</v>
      </c>
      <c r="E96" s="31">
        <f>IF('Office Use Only'!R6=1,'Office Use Only'!S6,IF('Office Use Only'!R7=1,'Office Use Only'!S7,IF('Office Use Only'!R8=1,'Office Use Only'!S8,IF('Office Use Only'!R9=1,'Office Use Only'!S9,IF('Office Use Only'!R10=1,'Office Use Only'!S10,0)))))</f>
        <v>0</v>
      </c>
      <c r="F96" s="31">
        <f>IF(DAY(C96)='Office Use Only'!$E$12,0,DAY(C96))</f>
        <v>0</v>
      </c>
      <c r="G96" s="31"/>
      <c r="H96" s="154"/>
      <c r="I96" s="112">
        <f>(('Office Use Only'!C12/'Office Use Only'!D12)*D96)+('Office Use Only'!C12*E96)+(('Office Use Only'!C12/'Office Use Only'!E12)*F96)</f>
        <v>0</v>
      </c>
      <c r="J96" s="32"/>
    </row>
    <row r="97" spans="2:10">
      <c r="B97" s="151"/>
      <c r="C97" s="152"/>
      <c r="D97" s="31">
        <f>IF(ISBLANK(B97),0,IF(DAY(B97)=1,0,(EOMONTH(B97,0)-B97)+1))</f>
        <v>0</v>
      </c>
      <c r="E97" s="31">
        <f>IF('Office Use Only'!T6=1,'Office Use Only'!U6,IF('Office Use Only'!T7=1,'Office Use Only'!U7,IF('Office Use Only'!T8=1,'Office Use Only'!U8,IF('Office Use Only'!T9=1,'Office Use Only'!U9,IF('Office Use Only'!T10=1,'Office Use Only'!U10,0)))))</f>
        <v>0</v>
      </c>
      <c r="F97" s="31">
        <f>IF(DAY(C97)='Office Use Only'!$E$13,0,DAY(C97))</f>
        <v>0</v>
      </c>
      <c r="G97" s="31"/>
      <c r="H97" s="154"/>
      <c r="I97" s="112">
        <f>(('Office Use Only'!C13/'Office Use Only'!D13)*D97)+('Office Use Only'!C13*E97)+(('Office Use Only'!C13/'Office Use Only'!E13)*F97)</f>
        <v>0</v>
      </c>
      <c r="J97" s="32"/>
    </row>
    <row r="98" spans="2:10">
      <c r="B98" s="151"/>
      <c r="C98" s="152"/>
      <c r="D98" s="31">
        <f>IF(ISBLANK(B98),0,IF(DAY(B98)=1,0,(EOMONTH(B98,0)-B98)+1))</f>
        <v>0</v>
      </c>
      <c r="E98" s="31">
        <f>IF('Office Use Only'!V6=1,'Office Use Only'!W6,IF('Office Use Only'!V7=1,'Office Use Only'!W7,IF('Office Use Only'!V8=1,'Office Use Only'!W8,IF('Office Use Only'!V9=1,'Office Use Only'!W9,IF('Office Use Only'!V10=1,'Office Use Only'!W10,0)))))</f>
        <v>0</v>
      </c>
      <c r="F98" s="31">
        <f>IF(DAY(C98)='Office Use Only'!$E$14,0,DAY(C98))</f>
        <v>0</v>
      </c>
      <c r="G98" s="31"/>
      <c r="H98" s="154"/>
      <c r="I98" s="112">
        <f>(('Office Use Only'!C14/'Office Use Only'!D14)*D98)+('Office Use Only'!C14*E98)+(('Office Use Only'!C14/'Office Use Only'!E14)*F98)</f>
        <v>0</v>
      </c>
      <c r="J98" s="32"/>
    </row>
    <row r="99" spans="2:10">
      <c r="B99" s="151"/>
      <c r="C99" s="152"/>
      <c r="D99" s="31">
        <f>IF(ISBLANK(B99),0,IF(DAY(B99)=1,0,(EOMONTH(B99,0)-B99)+1))</f>
        <v>0</v>
      </c>
      <c r="E99" s="31">
        <f>IF('Office Use Only'!X6=1,'Office Use Only'!Y6,IF('Office Use Only'!X7=1,'Office Use Only'!Y7,IF('Office Use Only'!X8=1,'Office Use Only'!Y8,IF('Office Use Only'!X9=1,'Office Use Only'!Y9,IF('Office Use Only'!X10=1,'Office Use Only'!Y10,0)))))</f>
        <v>0</v>
      </c>
      <c r="F99" s="31">
        <f>IF(DAY(C99)='Office Use Only'!$E$15,0,DAY(C99))</f>
        <v>0</v>
      </c>
      <c r="G99" s="31"/>
      <c r="H99" s="154"/>
      <c r="I99" s="112">
        <f>(('Office Use Only'!C15/'Office Use Only'!D15)*D99)+('Office Use Only'!C15*E99)+(('Office Use Only'!C15/'Office Use Only'!E15)*F99)</f>
        <v>0</v>
      </c>
      <c r="J99" s="32"/>
    </row>
    <row r="100" spans="2:10">
      <c r="B100" s="30"/>
      <c r="C100" s="31"/>
      <c r="D100" s="31"/>
      <c r="E100" s="31"/>
      <c r="F100" s="31"/>
      <c r="G100" s="31"/>
      <c r="H100" s="112"/>
      <c r="I100" s="117">
        <f>SUM(I96:I99)</f>
        <v>0</v>
      </c>
      <c r="J100" s="32"/>
    </row>
    <row r="101" spans="2:10">
      <c r="B101" s="77" t="s">
        <v>71</v>
      </c>
      <c r="C101" s="73"/>
      <c r="D101" s="73"/>
      <c r="E101" s="74"/>
      <c r="F101" s="31"/>
      <c r="G101" s="31"/>
      <c r="H101" s="112"/>
      <c r="I101" s="112"/>
      <c r="J101" s="32"/>
    </row>
    <row r="102" spans="2:10">
      <c r="B102" s="166"/>
      <c r="C102" s="167"/>
      <c r="D102" s="167"/>
      <c r="E102" s="168"/>
      <c r="F102" s="31"/>
      <c r="G102" s="31" t="s">
        <v>72</v>
      </c>
      <c r="H102" s="31"/>
      <c r="I102" s="117" t="str">
        <f>IF(OR(I84=365,I84=366),I92+I100,"")</f>
        <v/>
      </c>
      <c r="J102" s="32"/>
    </row>
    <row r="103" spans="2:10">
      <c r="B103" s="166"/>
      <c r="C103" s="167"/>
      <c r="D103" s="167"/>
      <c r="E103" s="168"/>
      <c r="F103" s="31"/>
      <c r="G103" s="31" t="s">
        <v>73</v>
      </c>
      <c r="H103" s="31"/>
      <c r="I103" s="31"/>
      <c r="J103" s="32"/>
    </row>
    <row r="104" spans="2:10">
      <c r="B104" s="166"/>
      <c r="C104" s="167"/>
      <c r="D104" s="167"/>
      <c r="E104" s="168"/>
      <c r="F104" s="31"/>
      <c r="G104" s="31" t="s">
        <v>74</v>
      </c>
      <c r="H104" s="31"/>
      <c r="I104" s="117">
        <f ca="1">IF(AND(I85=FALSE,I84&lt;365),((I92+I100)*365/I84),IF(AND(I85=TRUE,I84&lt;366),((I92+I100)*366/I84),""))</f>
        <v>0</v>
      </c>
      <c r="J104" s="32"/>
    </row>
    <row r="105" spans="2:10" ht="15" thickBot="1">
      <c r="B105" s="169"/>
      <c r="C105" s="170"/>
      <c r="D105" s="170"/>
      <c r="E105" s="171"/>
      <c r="F105" s="39"/>
      <c r="G105" s="39"/>
      <c r="H105" s="39"/>
      <c r="I105" s="60"/>
      <c r="J105" s="36"/>
    </row>
    <row r="106" spans="2:10" ht="15" thickBot="1">
      <c r="I106" s="129"/>
    </row>
    <row r="107" spans="2:10">
      <c r="B107" s="15" t="s">
        <v>75</v>
      </c>
      <c r="C107" s="16"/>
      <c r="D107" s="16"/>
      <c r="E107" s="16"/>
      <c r="F107" s="16"/>
      <c r="G107" s="16"/>
      <c r="H107" s="16"/>
      <c r="I107" s="16"/>
      <c r="J107" s="18"/>
    </row>
    <row r="108" spans="2:10">
      <c r="B108" s="185"/>
      <c r="C108" s="186"/>
      <c r="D108" s="186"/>
      <c r="E108" s="186"/>
      <c r="F108" s="186"/>
      <c r="G108" s="186"/>
      <c r="H108" s="186"/>
      <c r="I108" s="186"/>
      <c r="J108" s="187"/>
    </row>
    <row r="109" spans="2:10">
      <c r="B109" s="185"/>
      <c r="C109" s="186"/>
      <c r="D109" s="186"/>
      <c r="E109" s="186"/>
      <c r="F109" s="186"/>
      <c r="G109" s="186"/>
      <c r="H109" s="186"/>
      <c r="I109" s="186"/>
      <c r="J109" s="187"/>
    </row>
    <row r="110" spans="2:10">
      <c r="B110" s="185"/>
      <c r="C110" s="186"/>
      <c r="D110" s="186"/>
      <c r="E110" s="186"/>
      <c r="F110" s="186"/>
      <c r="G110" s="186"/>
      <c r="H110" s="186"/>
      <c r="I110" s="186"/>
      <c r="J110" s="187"/>
    </row>
    <row r="111" spans="2:10">
      <c r="B111" s="185"/>
      <c r="C111" s="186"/>
      <c r="D111" s="186"/>
      <c r="E111" s="186"/>
      <c r="F111" s="186"/>
      <c r="G111" s="186"/>
      <c r="H111" s="186"/>
      <c r="I111" s="186"/>
      <c r="J111" s="187"/>
    </row>
    <row r="112" spans="2:10">
      <c r="B112" s="185"/>
      <c r="C112" s="186"/>
      <c r="D112" s="186"/>
      <c r="E112" s="186"/>
      <c r="F112" s="186"/>
      <c r="G112" s="186"/>
      <c r="H112" s="186"/>
      <c r="I112" s="186"/>
      <c r="J112" s="187"/>
    </row>
    <row r="113" spans="2:10">
      <c r="B113" s="185"/>
      <c r="C113" s="186"/>
      <c r="D113" s="186"/>
      <c r="E113" s="186"/>
      <c r="F113" s="186"/>
      <c r="G113" s="186"/>
      <c r="H113" s="186"/>
      <c r="I113" s="186"/>
      <c r="J113" s="187"/>
    </row>
    <row r="114" spans="2:10" ht="15" thickBot="1">
      <c r="B114" s="188"/>
      <c r="C114" s="189"/>
      <c r="D114" s="189"/>
      <c r="E114" s="189"/>
      <c r="F114" s="189"/>
      <c r="G114" s="189"/>
      <c r="H114" s="189"/>
      <c r="I114" s="189"/>
      <c r="J114" s="190"/>
    </row>
    <row r="115" spans="2:10" ht="15" thickBot="1">
      <c r="I115" s="129"/>
    </row>
    <row r="116" spans="2:10">
      <c r="B116" s="118" t="s">
        <v>76</v>
      </c>
      <c r="C116" s="16"/>
      <c r="D116" s="16"/>
      <c r="E116" s="17"/>
      <c r="F116" s="16"/>
      <c r="G116" s="16"/>
      <c r="H116" s="16"/>
      <c r="I116" s="16"/>
      <c r="J116" s="18"/>
    </row>
    <row r="117" spans="2:10">
      <c r="B117" s="119" t="s">
        <v>77</v>
      </c>
      <c r="C117" s="20"/>
      <c r="D117" s="20"/>
      <c r="E117" s="21"/>
      <c r="F117" s="20"/>
      <c r="G117" s="20"/>
      <c r="H117" s="20"/>
      <c r="I117" s="20"/>
      <c r="J117" s="22"/>
    </row>
    <row r="118" spans="2:10">
      <c r="B118" s="19"/>
      <c r="C118" s="20"/>
      <c r="D118" s="20"/>
      <c r="E118" s="21"/>
      <c r="F118" s="20"/>
      <c r="G118" s="20"/>
      <c r="H118" s="20"/>
      <c r="I118" s="20"/>
      <c r="J118" s="22"/>
    </row>
    <row r="119" spans="2:10">
      <c r="B119" s="19" t="s">
        <v>78</v>
      </c>
      <c r="C119" s="194"/>
      <c r="D119" s="196"/>
      <c r="E119" s="21"/>
      <c r="F119" s="21" t="s">
        <v>79</v>
      </c>
      <c r="G119" s="191"/>
      <c r="H119" s="192"/>
      <c r="I119" s="193"/>
      <c r="J119" s="22"/>
    </row>
    <row r="120" spans="2:10">
      <c r="B120" s="19" t="s">
        <v>80</v>
      </c>
      <c r="C120" s="194"/>
      <c r="D120" s="196"/>
      <c r="E120" s="21"/>
      <c r="F120" s="25" t="s">
        <v>81</v>
      </c>
      <c r="G120" s="191"/>
      <c r="H120" s="192"/>
      <c r="I120" s="193"/>
      <c r="J120" s="22"/>
    </row>
    <row r="121" spans="2:10">
      <c r="B121" s="19"/>
      <c r="C121" s="24"/>
      <c r="D121" s="24"/>
      <c r="E121" s="21"/>
      <c r="F121" s="20"/>
      <c r="G121" s="23"/>
      <c r="H121" s="23"/>
      <c r="I121" s="23"/>
      <c r="J121" s="22"/>
    </row>
    <row r="122" spans="2:10">
      <c r="B122" s="19" t="s">
        <v>82</v>
      </c>
      <c r="C122" s="194"/>
      <c r="D122" s="195"/>
      <c r="E122" s="195"/>
      <c r="F122" s="195"/>
      <c r="G122" s="195"/>
      <c r="H122" s="195"/>
      <c r="I122" s="196"/>
      <c r="J122" s="22"/>
    </row>
    <row r="123" spans="2:10">
      <c r="B123" s="19"/>
      <c r="C123" s="24"/>
      <c r="D123" s="24"/>
      <c r="E123" s="24"/>
      <c r="F123" s="24"/>
      <c r="G123" s="24"/>
      <c r="H123" s="24"/>
      <c r="I123" s="24"/>
      <c r="J123" s="22"/>
    </row>
    <row r="124" spans="2:10">
      <c r="B124" s="108" t="s">
        <v>83</v>
      </c>
      <c r="C124" s="24"/>
      <c r="D124" s="24"/>
      <c r="E124" s="24"/>
      <c r="F124" s="24"/>
      <c r="G124" s="24"/>
      <c r="H124" s="24"/>
      <c r="I124" s="24"/>
      <c r="J124" s="22"/>
    </row>
    <row r="125" spans="2:10">
      <c r="B125" s="19"/>
      <c r="C125" s="20"/>
      <c r="D125" s="20"/>
      <c r="E125" s="20"/>
      <c r="F125" s="20"/>
      <c r="G125" s="20"/>
      <c r="H125" s="20"/>
      <c r="I125" s="20"/>
      <c r="J125" s="22"/>
    </row>
    <row r="126" spans="2:10">
      <c r="B126" s="179" t="s">
        <v>84</v>
      </c>
      <c r="C126" s="180"/>
      <c r="D126" s="180"/>
      <c r="E126" s="180"/>
      <c r="F126" s="180"/>
      <c r="G126" s="180"/>
      <c r="H126" s="180"/>
      <c r="I126" s="180"/>
      <c r="J126" s="181"/>
    </row>
    <row r="127" spans="2:10" ht="15" thickBot="1">
      <c r="B127" s="182"/>
      <c r="C127" s="183"/>
      <c r="D127" s="183"/>
      <c r="E127" s="183"/>
      <c r="F127" s="183"/>
      <c r="G127" s="183"/>
      <c r="H127" s="183"/>
      <c r="I127" s="183"/>
      <c r="J127" s="184"/>
    </row>
  </sheetData>
  <sheetProtection algorithmName="SHA-512" hashValue="ouu+Q+0qsS+CbrYoefyQBE1XJSwIKkjlUSx8r1PD/1NyRlUp8ByszG6TY+EnE2sdcXDm7L3dpeVkUyci+QIaCg==" saltValue="JtWd4IA2m40mBUCVuJ7UMg==" spinCount="100000" sheet="1" objects="1" scenarios="1"/>
  <mergeCells count="50">
    <mergeCell ref="D58:E58"/>
    <mergeCell ref="D59:E59"/>
    <mergeCell ref="D24:E24"/>
    <mergeCell ref="D23:E23"/>
    <mergeCell ref="B31:D31"/>
    <mergeCell ref="B32:D32"/>
    <mergeCell ref="B41:D41"/>
    <mergeCell ref="B18:B19"/>
    <mergeCell ref="D55:E55"/>
    <mergeCell ref="D56:E56"/>
    <mergeCell ref="D57:E57"/>
    <mergeCell ref="D14:I14"/>
    <mergeCell ref="D15:I15"/>
    <mergeCell ref="D16:I16"/>
    <mergeCell ref="C18:I18"/>
    <mergeCell ref="B33:D33"/>
    <mergeCell ref="B126:J127"/>
    <mergeCell ref="D71:E71"/>
    <mergeCell ref="D72:E72"/>
    <mergeCell ref="D73:E73"/>
    <mergeCell ref="B108:J114"/>
    <mergeCell ref="G119:I119"/>
    <mergeCell ref="G120:I120"/>
    <mergeCell ref="C122:I122"/>
    <mergeCell ref="C120:D120"/>
    <mergeCell ref="C119:D119"/>
    <mergeCell ref="B79:J80"/>
    <mergeCell ref="G73:H73"/>
    <mergeCell ref="G6:I6"/>
    <mergeCell ref="G7:I7"/>
    <mergeCell ref="D11:I11"/>
    <mergeCell ref="D12:I12"/>
    <mergeCell ref="D13:I13"/>
    <mergeCell ref="E6:F6"/>
    <mergeCell ref="E7:F7"/>
    <mergeCell ref="C6:D6"/>
    <mergeCell ref="C7:D7"/>
    <mergeCell ref="C9:E9"/>
    <mergeCell ref="G67:H67"/>
    <mergeCell ref="B82:H82"/>
    <mergeCell ref="B102:E105"/>
    <mergeCell ref="G68:H68"/>
    <mergeCell ref="G69:H69"/>
    <mergeCell ref="G70:H70"/>
    <mergeCell ref="G71:H71"/>
    <mergeCell ref="G72:H72"/>
    <mergeCell ref="D67:E67"/>
    <mergeCell ref="D68:E68"/>
    <mergeCell ref="D69:E69"/>
    <mergeCell ref="D70:E70"/>
  </mergeCells>
  <phoneticPr fontId="10"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DFED5384-5C4C-49B6-BC28-8CDDDEB3CFA9}">
          <x14:formula1>
            <xm:f>'Office Use Only'!$A$80:$A$92</xm:f>
          </x14:formula1>
          <xm:sqref>D24:E24</xm:sqref>
        </x14:dataValidation>
        <x14:dataValidation type="list" allowBlank="1" showInputMessage="1" showErrorMessage="1" xr:uid="{E0AE29B0-012E-4BF9-B626-BE8C75BC602D}">
          <x14:formula1>
            <xm:f>'Office Use Only'!$A$66:$A$67</xm:f>
          </x14:formula1>
          <xm:sqref>E41 I33 I82</xm:sqref>
        </x14:dataValidation>
        <x14:dataValidation type="list" allowBlank="1" showInputMessage="1" showErrorMessage="1" xr:uid="{AEB44D65-0C15-4561-8061-941E51C07086}">
          <x14:formula1>
            <xm:f>'Office Use Only'!$A$70:$A$77</xm:f>
          </x14:formula1>
          <xm:sqref>E42:E45 D55:E59</xm:sqref>
        </x14:dataValidation>
        <x14:dataValidation type="list" allowBlank="1" showInputMessage="1" showErrorMessage="1" xr:uid="{88239A85-3784-4D24-B8D2-AAA75473E4BD}">
          <x14:formula1>
            <xm:f>'Office Use Only'!$A$95:$A$97</xm:f>
          </x14:formula1>
          <xm:sqref>F35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E67CE-ABBF-40AA-ADFA-04287ABF61A7}">
  <dimension ref="B1:M86"/>
  <sheetViews>
    <sheetView topLeftCell="A12" workbookViewId="0">
      <selection activeCell="H55" sqref="H55:H58"/>
    </sheetView>
  </sheetViews>
  <sheetFormatPr defaultRowHeight="14.45"/>
  <cols>
    <col min="1" max="1" width="2.140625" customWidth="1"/>
    <col min="2" max="2" width="24.5703125" customWidth="1"/>
    <col min="3" max="3" width="18.5703125" customWidth="1"/>
    <col min="4" max="4" width="13.85546875" customWidth="1"/>
    <col min="5" max="5" width="18.5703125" customWidth="1"/>
    <col min="6" max="6" width="15.28515625" customWidth="1"/>
    <col min="8" max="8" width="12.42578125" customWidth="1"/>
    <col min="9" max="9" width="12.140625" customWidth="1"/>
  </cols>
  <sheetData>
    <row r="1" spans="2:10" ht="23.1" customHeight="1">
      <c r="B1" s="12" t="s">
        <v>0</v>
      </c>
    </row>
    <row r="2" spans="2:10" ht="8.4499999999999993" customHeight="1"/>
    <row r="3" spans="2:10" ht="23.45" customHeight="1" thickBot="1">
      <c r="B3" s="62" t="s">
        <v>1</v>
      </c>
    </row>
    <row r="4" spans="2:10" ht="14.45" customHeight="1">
      <c r="B4" s="27" t="s">
        <v>2</v>
      </c>
      <c r="C4" s="28"/>
      <c r="D4" s="28"/>
      <c r="E4" s="28"/>
      <c r="F4" s="28"/>
      <c r="G4" s="28"/>
      <c r="H4" s="28"/>
      <c r="I4" s="28"/>
      <c r="J4" s="29"/>
    </row>
    <row r="5" spans="2:10" ht="14.45" customHeight="1">
      <c r="B5" s="30"/>
      <c r="C5" s="31"/>
      <c r="D5" s="31"/>
      <c r="E5" s="31"/>
      <c r="F5" s="31"/>
      <c r="G5" s="31"/>
      <c r="H5" s="31"/>
      <c r="I5" s="31"/>
      <c r="J5" s="32"/>
    </row>
    <row r="6" spans="2:10" ht="14.45" customHeight="1">
      <c r="B6" s="30" t="s">
        <v>3</v>
      </c>
      <c r="C6" s="208">
        <f>'Leaver Form'!C6</f>
        <v>0</v>
      </c>
      <c r="D6" s="210"/>
      <c r="E6" s="178" t="s">
        <v>4</v>
      </c>
      <c r="F6" s="178"/>
      <c r="G6" s="208">
        <f>'Leaver Form'!G6</f>
        <v>0</v>
      </c>
      <c r="H6" s="209"/>
      <c r="I6" s="210"/>
      <c r="J6" s="32"/>
    </row>
    <row r="7" spans="2:10" ht="14.45" customHeight="1">
      <c r="B7" s="30" t="s">
        <v>5</v>
      </c>
      <c r="C7" s="208">
        <f>'Leaver Form'!C7</f>
        <v>0</v>
      </c>
      <c r="D7" s="210"/>
      <c r="E7" s="178" t="s">
        <v>6</v>
      </c>
      <c r="F7" s="178"/>
      <c r="G7" s="208">
        <f>'Leaver Form'!G7</f>
        <v>0</v>
      </c>
      <c r="H7" s="209"/>
      <c r="I7" s="210"/>
      <c r="J7" s="32"/>
    </row>
    <row r="8" spans="2:10" ht="14.45" customHeight="1">
      <c r="B8" s="30"/>
      <c r="C8" s="33"/>
      <c r="D8" s="33"/>
      <c r="E8" s="37"/>
      <c r="F8" s="37"/>
      <c r="G8" s="33"/>
      <c r="H8" s="33"/>
      <c r="I8" s="33"/>
      <c r="J8" s="38"/>
    </row>
    <row r="9" spans="2:10" ht="14.45" customHeight="1">
      <c r="B9" s="30" t="s">
        <v>7</v>
      </c>
      <c r="C9" s="208">
        <f>'Leaver Form'!C9</f>
        <v>0</v>
      </c>
      <c r="D9" s="209"/>
      <c r="E9" s="210"/>
      <c r="F9" s="37"/>
      <c r="G9" s="33"/>
      <c r="H9" s="33"/>
      <c r="I9" s="33"/>
      <c r="J9" s="38"/>
    </row>
    <row r="10" spans="2:10" ht="14.45" customHeight="1" thickBot="1">
      <c r="B10" s="34"/>
      <c r="C10" s="104"/>
      <c r="D10" s="104"/>
      <c r="E10" s="47"/>
      <c r="F10" s="47"/>
      <c r="G10" s="104"/>
      <c r="H10" s="104"/>
      <c r="I10" s="104"/>
      <c r="J10" s="130"/>
    </row>
    <row r="11" spans="2:10" ht="14.45" customHeight="1" thickBot="1"/>
    <row r="12" spans="2:10">
      <c r="B12" s="27" t="s">
        <v>85</v>
      </c>
      <c r="C12" s="55"/>
      <c r="D12" s="56"/>
      <c r="E12" s="55"/>
      <c r="F12" s="55"/>
      <c r="G12" s="28"/>
      <c r="H12" s="28"/>
      <c r="I12" s="28"/>
      <c r="J12" s="29"/>
    </row>
    <row r="13" spans="2:10">
      <c r="B13" s="67"/>
      <c r="C13" s="110"/>
      <c r="D13" s="110"/>
      <c r="E13" s="110"/>
      <c r="F13" s="110"/>
      <c r="G13" s="110"/>
      <c r="H13" s="110"/>
      <c r="I13" s="110"/>
      <c r="J13" s="68"/>
    </row>
    <row r="14" spans="2:10">
      <c r="B14" s="30" t="s">
        <v>86</v>
      </c>
      <c r="C14" s="57"/>
      <c r="D14" s="33"/>
      <c r="E14" s="57"/>
      <c r="F14" s="57"/>
      <c r="G14" s="31"/>
      <c r="H14" s="31"/>
      <c r="I14" s="31"/>
      <c r="J14" s="32"/>
    </row>
    <row r="15" spans="2:10">
      <c r="B15" s="30"/>
      <c r="C15" s="57"/>
      <c r="D15" s="33"/>
      <c r="E15" s="57"/>
      <c r="F15" s="57"/>
      <c r="G15" s="31"/>
      <c r="H15" s="31"/>
      <c r="I15" s="31"/>
      <c r="J15" s="109"/>
    </row>
    <row r="16" spans="2:10">
      <c r="B16" s="30" t="s">
        <v>58</v>
      </c>
      <c r="C16" s="150"/>
      <c r="D16" s="33" t="s">
        <v>59</v>
      </c>
      <c r="E16" s="147"/>
      <c r="F16" s="57"/>
      <c r="G16" s="31" t="s">
        <v>60</v>
      </c>
      <c r="H16" s="31"/>
      <c r="I16" s="37">
        <f>(E16-C16)+1</f>
        <v>1</v>
      </c>
      <c r="J16" s="109"/>
    </row>
    <row r="17" spans="2:13">
      <c r="B17" s="30"/>
      <c r="C17" s="113"/>
      <c r="D17" s="33"/>
      <c r="E17" s="75" t="s">
        <v>61</v>
      </c>
      <c r="F17" s="57"/>
      <c r="G17" s="120" t="s">
        <v>62</v>
      </c>
      <c r="H17" s="120"/>
      <c r="I17" s="121" t="b" cm="1">
        <f t="array" aca="1" ref="I17" ca="1">ISNUMBER(MATCH("2/29",INDEX(TEXT(C16+ROW(INDIRECT("1:"&amp;E16-C16)),"m/dd"),0,1),0))</f>
        <v>0</v>
      </c>
      <c r="J17" s="32"/>
    </row>
    <row r="18" spans="2:13">
      <c r="B18" s="58" t="s">
        <v>63</v>
      </c>
      <c r="C18" s="31"/>
      <c r="D18" s="31"/>
      <c r="E18" s="31"/>
      <c r="F18" s="31"/>
      <c r="G18" s="31"/>
      <c r="H18" s="31"/>
      <c r="I18" s="31"/>
      <c r="J18" s="32"/>
    </row>
    <row r="19" spans="2:13">
      <c r="B19" s="58" t="s">
        <v>64</v>
      </c>
      <c r="C19" s="114" t="s">
        <v>65</v>
      </c>
      <c r="D19" s="115" t="s">
        <v>66</v>
      </c>
      <c r="E19" s="116" t="s">
        <v>67</v>
      </c>
      <c r="F19" s="116" t="s">
        <v>66</v>
      </c>
      <c r="G19" s="116"/>
      <c r="H19" s="116" t="s">
        <v>68</v>
      </c>
      <c r="I19" s="31"/>
      <c r="J19" s="32"/>
    </row>
    <row r="20" spans="2:13">
      <c r="B20" s="151"/>
      <c r="C20" s="152"/>
      <c r="D20" s="31">
        <f>IF(ISBLANK(B20),0,IF(DAY(B20)=1,0,(EOMONTH(B20,0)-B20)+1))</f>
        <v>0</v>
      </c>
      <c r="E20" s="136">
        <f>IF('Office Use Only'!J25=1,'Office Use Only'!K25,IF('Office Use Only'!J26=1,'Office Use Only'!K26,IF('Office Use Only'!J27=1,'Office Use Only'!K27,IF('Office Use Only'!J28=1,'Office Use Only'!K28,IF('Office Use Only'!J29=1,'Office Use Only'!K29,0)))))</f>
        <v>0</v>
      </c>
      <c r="F20" s="31">
        <f>IF(DAY(C20)='Office Use Only'!$E$6,0,DAY(C20))</f>
        <v>0</v>
      </c>
      <c r="G20" s="31"/>
      <c r="H20" s="153"/>
      <c r="I20" s="112">
        <f>(('Office Use Only'!C25/'Office Use Only'!D25)*D20)+('Office Use Only'!C25*E20)+(('Office Use Only'!C25/'Office Use Only'!E25)*F20)</f>
        <v>0</v>
      </c>
      <c r="J20" s="32"/>
    </row>
    <row r="21" spans="2:13">
      <c r="B21" s="151"/>
      <c r="C21" s="152"/>
      <c r="D21" s="31">
        <f>IF(ISBLANK(B21),0,IF(DAY(B21)=1,0,(EOMONTH(B21,0)-B21)+1))</f>
        <v>0</v>
      </c>
      <c r="E21" s="31">
        <f>IF('Office Use Only'!L25=1,'Office Use Only'!M25,IF('Office Use Only'!L26=1,'Office Use Only'!M26,IF('Office Use Only'!L27=1,'Office Use Only'!M27,IF('Office Use Only'!L28=1,'Office Use Only'!M28,IF('Office Use Only'!L29=1,'Office Use Only'!M29,0)))))</f>
        <v>0</v>
      </c>
      <c r="F21" s="31">
        <f>IF(DAY(C21)='Office Use Only'!$E$7,0,DAY(C21))</f>
        <v>0</v>
      </c>
      <c r="G21" s="31"/>
      <c r="H21" s="154"/>
      <c r="I21" s="112">
        <f>(('Office Use Only'!C26/'Office Use Only'!D26)*D21)+('Office Use Only'!C26*E21)+(('Office Use Only'!C26/'Office Use Only'!E26)*F21)</f>
        <v>0</v>
      </c>
      <c r="J21" s="32"/>
    </row>
    <row r="22" spans="2:13">
      <c r="B22" s="151"/>
      <c r="C22" s="152"/>
      <c r="D22" s="31">
        <f>IF(ISBLANK(B22),0,IF(DAY(B22)=1,0,(EOMONTH(B22,0)-B22)+1))</f>
        <v>0</v>
      </c>
      <c r="E22" s="31">
        <f>IF('Office Use Only'!N25=1,'Office Use Only'!O25,IF('Office Use Only'!N26=1,'Office Use Only'!O26,IF('Office Use Only'!N27=1,'Office Use Only'!O27,IF('Office Use Only'!N28=1,'Office Use Only'!O28,IF('Office Use Only'!N29=1,'Office Use Only'!O29,0)))))</f>
        <v>0</v>
      </c>
      <c r="F22" s="31">
        <f>IF(DAY(C22)='Office Use Only'!$E$8,0,DAY(C22))</f>
        <v>0</v>
      </c>
      <c r="G22" s="31"/>
      <c r="H22" s="154"/>
      <c r="I22" s="112">
        <f>(('Office Use Only'!C27/'Office Use Only'!D27)*D22)+('Office Use Only'!C27*E22)+(('Office Use Only'!C27/'Office Use Only'!E27)*F22)</f>
        <v>0</v>
      </c>
      <c r="J22" s="32"/>
    </row>
    <row r="23" spans="2:13">
      <c r="B23" s="151"/>
      <c r="C23" s="152"/>
      <c r="D23" s="31">
        <f>IF(ISBLANK(B23),0,IF(DAY(B23)=1,0,(EOMONTH(B23,0)-B23)+1))</f>
        <v>0</v>
      </c>
      <c r="E23" s="31">
        <f>IF('Office Use Only'!P25=1,'Office Use Only'!Q25,IF('Office Use Only'!P26=1,'Office Use Only'!Q26,IF('Office Use Only'!P27=1,'Office Use Only'!Q27,IF('Office Use Only'!P28=1,'Office Use Only'!Q28,IF('Office Use Only'!P29=1,'Office Use Only'!Q29,0)))))</f>
        <v>0</v>
      </c>
      <c r="F23" s="31">
        <f>IF(DAY(C23)='Office Use Only'!$E$9,0,DAY(C23))</f>
        <v>0</v>
      </c>
      <c r="G23" s="31"/>
      <c r="H23" s="154"/>
      <c r="I23" s="112">
        <f>(('Office Use Only'!C28/'Office Use Only'!D28)*D23)+('Office Use Only'!C28*E23)+(('Office Use Only'!C28/'Office Use Only'!E28)*F23)</f>
        <v>0</v>
      </c>
      <c r="J23" s="32"/>
    </row>
    <row r="24" spans="2:13">
      <c r="B24" s="30"/>
      <c r="C24" s="31"/>
      <c r="D24" s="31"/>
      <c r="E24" s="31"/>
      <c r="F24" s="31"/>
      <c r="G24" s="31"/>
      <c r="H24" s="31"/>
      <c r="I24" s="117">
        <f>SUM(I20:I23)</f>
        <v>0</v>
      </c>
      <c r="J24" s="32"/>
    </row>
    <row r="25" spans="2:13">
      <c r="B25" s="30"/>
      <c r="C25" s="31"/>
      <c r="D25" s="31"/>
      <c r="E25" s="31"/>
      <c r="F25" s="31"/>
      <c r="G25" s="31"/>
      <c r="H25" s="31"/>
      <c r="I25" s="112"/>
      <c r="J25" s="32"/>
    </row>
    <row r="26" spans="2:13">
      <c r="B26" s="58" t="s">
        <v>69</v>
      </c>
      <c r="C26" s="114"/>
      <c r="D26" s="31"/>
      <c r="E26" s="31"/>
      <c r="F26" s="31"/>
      <c r="G26" s="31"/>
      <c r="H26" s="114" t="s">
        <v>70</v>
      </c>
      <c r="I26" s="112"/>
      <c r="J26" s="32"/>
    </row>
    <row r="27" spans="2:13">
      <c r="B27" s="58" t="s">
        <v>64</v>
      </c>
      <c r="C27" s="114" t="s">
        <v>65</v>
      </c>
      <c r="D27" s="31"/>
      <c r="E27" s="31"/>
      <c r="F27" s="31"/>
      <c r="G27" s="31"/>
      <c r="H27" s="31"/>
      <c r="I27" s="112"/>
      <c r="J27" s="32"/>
    </row>
    <row r="28" spans="2:13">
      <c r="B28" s="151"/>
      <c r="C28" s="152"/>
      <c r="D28" s="31">
        <f>IF(ISBLANK(B28),0,IF(DAY(B28)=1,0,(EOMONTH(B28,0)-B28)+1))</f>
        <v>0</v>
      </c>
      <c r="E28" s="31">
        <f>IF('Office Use Only'!R25=1,'Office Use Only'!S25,IF('Office Use Only'!R26=1,'Office Use Only'!S26,IF('Office Use Only'!R27=1,'Office Use Only'!S27,IF('Office Use Only'!R28=1,'Office Use Only'!S28,IF('Office Use Only'!R29=1,'Office Use Only'!S29,0)))))</f>
        <v>0</v>
      </c>
      <c r="F28" s="31">
        <f>IF(DAY(C28)='Office Use Only'!$E$12,0,DAY(C28))</f>
        <v>0</v>
      </c>
      <c r="G28" s="31"/>
      <c r="H28" s="154"/>
      <c r="I28" s="112">
        <f>(('Office Use Only'!C31/'Office Use Only'!D31)*D28)+('Office Use Only'!C31*E28)+(('Office Use Only'!C31/'Office Use Only'!E31)*F28)</f>
        <v>0</v>
      </c>
      <c r="J28" s="32"/>
    </row>
    <row r="29" spans="2:13">
      <c r="B29" s="151"/>
      <c r="C29" s="152"/>
      <c r="D29" s="31">
        <f>IF(ISBLANK(B29),0,IF(DAY(B29)=1,0,(EOMONTH(B29,0)-B29)+1))</f>
        <v>0</v>
      </c>
      <c r="E29" s="31">
        <f>IF('Office Use Only'!T25=1,'Office Use Only'!U25,IF('Office Use Only'!T26=1,'Office Use Only'!U26,IF('Office Use Only'!T27=1,'Office Use Only'!U27,IF('Office Use Only'!T28=1,'Office Use Only'!U28,IF('Office Use Only'!T29=1,'Office Use Only'!U29,0)))))</f>
        <v>0</v>
      </c>
      <c r="F29" s="31">
        <f>IF(DAY(C29)='Office Use Only'!$E$13,0,DAY(C29))</f>
        <v>0</v>
      </c>
      <c r="G29" s="31"/>
      <c r="H29" s="154"/>
      <c r="I29" s="112">
        <f>(('Office Use Only'!C32/'Office Use Only'!D32)*D29)+('Office Use Only'!C32*E29)+(('Office Use Only'!C32/'Office Use Only'!E32)*F29)</f>
        <v>0</v>
      </c>
      <c r="J29" s="32"/>
    </row>
    <row r="30" spans="2:13">
      <c r="B30" s="151"/>
      <c r="C30" s="152"/>
      <c r="D30" s="31">
        <f>IF(ISBLANK(B30),0,IF(DAY(B30)=1,0,(EOMONTH(B30,0)-B30)+1))</f>
        <v>0</v>
      </c>
      <c r="E30" s="31">
        <f>IF('Office Use Only'!V25=1,'Office Use Only'!W25,IF('Office Use Only'!V26=1,'Office Use Only'!W26,IF('Office Use Only'!V27=1,'Office Use Only'!W27,IF('Office Use Only'!V28=1,'Office Use Only'!W28,IF('Office Use Only'!V29=1,'Office Use Only'!W29,0)))))</f>
        <v>0</v>
      </c>
      <c r="F30" s="31">
        <f>IF(DAY(C30)='Office Use Only'!$E$14,0,DAY(C30))</f>
        <v>0</v>
      </c>
      <c r="G30" s="31"/>
      <c r="H30" s="154"/>
      <c r="I30" s="112">
        <f>(('Office Use Only'!C33/'Office Use Only'!D33)*D30)+('Office Use Only'!C33*E30)+(('Office Use Only'!C33/'Office Use Only'!E33)*F30)</f>
        <v>0</v>
      </c>
      <c r="J30" s="32"/>
    </row>
    <row r="31" spans="2:13">
      <c r="B31" s="151"/>
      <c r="C31" s="152"/>
      <c r="D31" s="31">
        <f>IF(ISBLANK(B31),0,IF(DAY(B31)=1,0,(EOMONTH(B31,0)-B31)+1))</f>
        <v>0</v>
      </c>
      <c r="E31" s="31">
        <f>IF('Office Use Only'!X25=1,'Office Use Only'!Y25,IF('Office Use Only'!X26=1,'Office Use Only'!Y26,IF('Office Use Only'!X27=1,'Office Use Only'!Y27,IF('Office Use Only'!X28=1,'Office Use Only'!Y28,IF('Office Use Only'!X29=1,'Office Use Only'!Y29,0)))))</f>
        <v>0</v>
      </c>
      <c r="F31" s="31">
        <f>IF(DAY(C31)='Office Use Only'!$E$15,0,DAY(C31))</f>
        <v>0</v>
      </c>
      <c r="G31" s="31"/>
      <c r="H31" s="154"/>
      <c r="I31" s="112">
        <f>(('Office Use Only'!C34/'Office Use Only'!D34)*D31)+('Office Use Only'!C34*E31)+(('Office Use Only'!C34/'Office Use Only'!E34)*F31)</f>
        <v>0</v>
      </c>
      <c r="J31" s="32"/>
    </row>
    <row r="32" spans="2:13">
      <c r="B32" s="30"/>
      <c r="C32" s="31"/>
      <c r="D32" s="31"/>
      <c r="E32" s="31"/>
      <c r="F32" s="31"/>
      <c r="G32" s="31"/>
      <c r="H32" s="112"/>
      <c r="I32" s="117">
        <f>SUM(I28:I31)</f>
        <v>0</v>
      </c>
      <c r="J32" s="32"/>
      <c r="M32" s="155"/>
    </row>
    <row r="33" spans="2:10">
      <c r="B33" s="77" t="s">
        <v>71</v>
      </c>
      <c r="C33" s="73"/>
      <c r="D33" s="73"/>
      <c r="E33" s="74"/>
      <c r="F33" s="31"/>
      <c r="G33" s="31"/>
      <c r="H33" s="112"/>
      <c r="I33" s="112"/>
      <c r="J33" s="32"/>
    </row>
    <row r="34" spans="2:10">
      <c r="B34" s="202"/>
      <c r="C34" s="203"/>
      <c r="D34" s="203"/>
      <c r="E34" s="204"/>
      <c r="F34" s="31"/>
      <c r="G34" s="31" t="s">
        <v>72</v>
      </c>
      <c r="H34" s="31"/>
      <c r="I34" s="117" t="str">
        <f>IF(OR(I16=365,I16=366),I24+I32,"")</f>
        <v/>
      </c>
      <c r="J34" s="32"/>
    </row>
    <row r="35" spans="2:10">
      <c r="B35" s="202"/>
      <c r="C35" s="203"/>
      <c r="D35" s="203"/>
      <c r="E35" s="204"/>
      <c r="F35" s="31"/>
      <c r="G35" s="31" t="s">
        <v>73</v>
      </c>
      <c r="H35" s="31"/>
      <c r="I35" s="31"/>
      <c r="J35" s="32"/>
    </row>
    <row r="36" spans="2:10">
      <c r="B36" s="202"/>
      <c r="C36" s="203"/>
      <c r="D36" s="203"/>
      <c r="E36" s="204"/>
      <c r="F36" s="31"/>
      <c r="G36" s="31" t="s">
        <v>74</v>
      </c>
      <c r="H36" s="31"/>
      <c r="I36" s="117">
        <f ca="1">IF(AND(I17=FALSE,I16&lt;365),((I24+I32)*365/I16),IF(AND(I17=TRUE,I16&lt;366),((I24+I32)*366/I16),""))</f>
        <v>0</v>
      </c>
      <c r="J36" s="32"/>
    </row>
    <row r="37" spans="2:10" ht="15" thickBot="1">
      <c r="B37" s="205"/>
      <c r="C37" s="206"/>
      <c r="D37" s="206"/>
      <c r="E37" s="207"/>
      <c r="F37" s="39"/>
      <c r="G37" s="39"/>
      <c r="H37" s="39"/>
      <c r="I37" s="60"/>
      <c r="J37" s="36"/>
    </row>
    <row r="38" spans="2:10" ht="15" thickBot="1">
      <c r="I38" s="129"/>
    </row>
    <row r="39" spans="2:10">
      <c r="B39" s="27" t="s">
        <v>87</v>
      </c>
      <c r="C39" s="55"/>
      <c r="D39" s="56"/>
      <c r="E39" s="55"/>
      <c r="F39" s="55"/>
      <c r="G39" s="28"/>
      <c r="H39" s="28"/>
      <c r="I39" s="28"/>
      <c r="J39" s="29"/>
    </row>
    <row r="40" spans="2:10">
      <c r="B40" s="67"/>
      <c r="C40" s="110"/>
      <c r="D40" s="110"/>
      <c r="E40" s="110"/>
      <c r="F40" s="110"/>
      <c r="G40" s="110"/>
      <c r="H40" s="110"/>
      <c r="I40" s="110"/>
      <c r="J40" s="68"/>
    </row>
    <row r="41" spans="2:10">
      <c r="B41" s="30" t="s">
        <v>86</v>
      </c>
      <c r="C41" s="57"/>
      <c r="D41" s="33"/>
      <c r="E41" s="57"/>
      <c r="F41" s="57"/>
      <c r="G41" s="31"/>
      <c r="H41" s="31"/>
      <c r="I41" s="31"/>
      <c r="J41" s="32"/>
    </row>
    <row r="42" spans="2:10">
      <c r="B42" s="30"/>
      <c r="C42" s="57"/>
      <c r="D42" s="33"/>
      <c r="E42" s="57"/>
      <c r="F42" s="57"/>
      <c r="G42" s="31"/>
      <c r="H42" s="31"/>
      <c r="I42" s="31"/>
      <c r="J42" s="109"/>
    </row>
    <row r="43" spans="2:10">
      <c r="B43" s="30" t="s">
        <v>58</v>
      </c>
      <c r="C43" s="150"/>
      <c r="D43" s="33" t="s">
        <v>59</v>
      </c>
      <c r="E43" s="147"/>
      <c r="F43" s="57"/>
      <c r="G43" s="31" t="s">
        <v>60</v>
      </c>
      <c r="H43" s="31"/>
      <c r="I43" s="37">
        <f>(E43-C43)+1</f>
        <v>1</v>
      </c>
      <c r="J43" s="109"/>
    </row>
    <row r="44" spans="2:10">
      <c r="B44" s="30"/>
      <c r="C44" s="113"/>
      <c r="D44" s="33"/>
      <c r="E44" s="75" t="s">
        <v>61</v>
      </c>
      <c r="F44" s="57"/>
      <c r="G44" s="120" t="s">
        <v>62</v>
      </c>
      <c r="H44" s="120"/>
      <c r="I44" s="121" t="b" cm="1">
        <f t="array" aca="1" ref="I44" ca="1">ISNUMBER(MATCH("2/29",INDEX(TEXT(C43+ROW(INDIRECT("1:"&amp;E43-C43)),"m/dd"),0,1),0))</f>
        <v>0</v>
      </c>
      <c r="J44" s="32"/>
    </row>
    <row r="45" spans="2:10">
      <c r="B45" s="58" t="s">
        <v>63</v>
      </c>
      <c r="C45" s="31"/>
      <c r="D45" s="31"/>
      <c r="E45" s="31"/>
      <c r="F45" s="31"/>
      <c r="G45" s="31"/>
      <c r="H45" s="31"/>
      <c r="I45" s="31"/>
      <c r="J45" s="32"/>
    </row>
    <row r="46" spans="2:10">
      <c r="B46" s="58" t="s">
        <v>64</v>
      </c>
      <c r="C46" s="114" t="s">
        <v>65</v>
      </c>
      <c r="D46" s="115" t="s">
        <v>66</v>
      </c>
      <c r="E46" s="116" t="s">
        <v>67</v>
      </c>
      <c r="F46" s="116" t="s">
        <v>66</v>
      </c>
      <c r="G46" s="116"/>
      <c r="H46" s="116" t="s">
        <v>68</v>
      </c>
      <c r="I46" s="31"/>
      <c r="J46" s="32"/>
    </row>
    <row r="47" spans="2:10">
      <c r="B47" s="151"/>
      <c r="C47" s="152"/>
      <c r="D47" s="31">
        <f>IF(ISBLANK(B47),0,IF(DAY(B47)=1,0,(EOMONTH(B47,0)-B47)+1))</f>
        <v>0</v>
      </c>
      <c r="E47" s="31">
        <f>IF('Office Use Only'!J47=1,'Office Use Only'!K47,IF('Office Use Only'!J48=1,'Office Use Only'!K48,IF('Office Use Only'!J49=1,'Office Use Only'!K49,IF('Office Use Only'!J50=1,'Office Use Only'!K50,IF('Office Use Only'!J51=1,'Office Use Only'!K51,0)))))</f>
        <v>0</v>
      </c>
      <c r="F47" s="31">
        <f>IF(DAY(C47)='Office Use Only'!E47,0,DAY(C47))</f>
        <v>0</v>
      </c>
      <c r="G47" s="31"/>
      <c r="H47" s="153"/>
      <c r="I47" s="112">
        <f>(('Office Use Only'!C47/'Office Use Only'!D47)*D47)+('Office Use Only'!C47*E47)+(('Office Use Only'!C47/'Office Use Only'!E47)*F47)</f>
        <v>0</v>
      </c>
      <c r="J47" s="32"/>
    </row>
    <row r="48" spans="2:10">
      <c r="B48" s="151"/>
      <c r="C48" s="152"/>
      <c r="D48" s="31">
        <f>IF(ISBLANK(B48),0,IF(DAY(B48)=1,0,(EOMONTH(B48,0)-B48)+1))</f>
        <v>0</v>
      </c>
      <c r="E48" s="31">
        <f>IF('Office Use Only'!L47=1,'Office Use Only'!M47,IF('Office Use Only'!L48=1,'Office Use Only'!M48,IF('Office Use Only'!L49=1,'Office Use Only'!M49,IF('Office Use Only'!L50=1,'Office Use Only'!M50,IF('Office Use Only'!L51=1,'Office Use Only'!M51,0)))))</f>
        <v>0</v>
      </c>
      <c r="F48" s="31">
        <f>IF(DAY(C48)='Office Use Only'!E48,0,DAY(C48))</f>
        <v>0</v>
      </c>
      <c r="G48" s="31"/>
      <c r="H48" s="154"/>
      <c r="I48" s="112">
        <f>(('Office Use Only'!C48/'Office Use Only'!D48)*D48)+('Office Use Only'!C48*E48)+(('Office Use Only'!C48/'Office Use Only'!E48)*F48)</f>
        <v>0</v>
      </c>
      <c r="J48" s="32"/>
    </row>
    <row r="49" spans="2:10">
      <c r="B49" s="151"/>
      <c r="C49" s="152"/>
      <c r="D49" s="31">
        <f>IF(ISBLANK(B49),0,IF(DAY(B49)=1,0,(EOMONTH(B49,0)-B49)+1))</f>
        <v>0</v>
      </c>
      <c r="E49" s="31">
        <f>IF('Office Use Only'!N47=1,'Office Use Only'!O47,IF('Office Use Only'!N48=1,'Office Use Only'!O48,IF('Office Use Only'!N49=1,'Office Use Only'!O49,IF('Office Use Only'!N50=1,'Office Use Only'!O50,IF('Office Use Only'!N51=1,'Office Use Only'!O51,0)))))</f>
        <v>0</v>
      </c>
      <c r="F49" s="31">
        <f>IF(DAY(C49)='Office Use Only'!E49,0,DAY(C49))</f>
        <v>0</v>
      </c>
      <c r="G49" s="31"/>
      <c r="H49" s="154"/>
      <c r="I49" s="112">
        <f>(('Office Use Only'!C49/'Office Use Only'!D49)*D49)+('Office Use Only'!C49*E49)+(('Office Use Only'!C49/'Office Use Only'!E49)*F49)</f>
        <v>0</v>
      </c>
      <c r="J49" s="32"/>
    </row>
    <row r="50" spans="2:10">
      <c r="B50" s="151"/>
      <c r="C50" s="152"/>
      <c r="D50" s="31">
        <f>IF(ISBLANK(B50),0,IF(DAY(B50)=1,0,(EOMONTH(B50,0)-B50)+1))</f>
        <v>0</v>
      </c>
      <c r="E50" s="31">
        <f>IF('Office Use Only'!P47=1,'Office Use Only'!Q47,IF('Office Use Only'!P48=1,'Office Use Only'!Q48,IF('Office Use Only'!P49=1,'Office Use Only'!Q49,IF('Office Use Only'!P50=1,'Office Use Only'!Q50,IF('Office Use Only'!P51=1,'Office Use Only'!Q51,0)))))</f>
        <v>0</v>
      </c>
      <c r="F50" s="31">
        <f>IF(DAY(C50)='Office Use Only'!E50,0,DAY(C50))</f>
        <v>0</v>
      </c>
      <c r="G50" s="31"/>
      <c r="H50" s="154"/>
      <c r="I50" s="112">
        <f>(('Office Use Only'!C50/'Office Use Only'!D50)*D50)+('Office Use Only'!C50*E50)+(('Office Use Only'!C50/'Office Use Only'!E50)*F50)</f>
        <v>0</v>
      </c>
      <c r="J50" s="32"/>
    </row>
    <row r="51" spans="2:10">
      <c r="B51" s="30"/>
      <c r="C51" s="31"/>
      <c r="D51" s="31"/>
      <c r="E51" s="31"/>
      <c r="F51" s="31"/>
      <c r="G51" s="31"/>
      <c r="H51" s="31"/>
      <c r="I51" s="117">
        <f>SUM(I47:I50)</f>
        <v>0</v>
      </c>
      <c r="J51" s="32"/>
    </row>
    <row r="52" spans="2:10">
      <c r="B52" s="30"/>
      <c r="C52" s="31"/>
      <c r="D52" s="31"/>
      <c r="E52" s="31"/>
      <c r="F52" s="31"/>
      <c r="G52" s="31"/>
      <c r="H52" s="31"/>
      <c r="I52" s="112"/>
      <c r="J52" s="32"/>
    </row>
    <row r="53" spans="2:10">
      <c r="B53" s="58" t="s">
        <v>69</v>
      </c>
      <c r="C53" s="114"/>
      <c r="D53" s="31"/>
      <c r="E53" s="31"/>
      <c r="F53" s="31"/>
      <c r="G53" s="31"/>
      <c r="H53" s="114" t="s">
        <v>70</v>
      </c>
      <c r="I53" s="112"/>
      <c r="J53" s="32"/>
    </row>
    <row r="54" spans="2:10">
      <c r="B54" s="58" t="s">
        <v>64</v>
      </c>
      <c r="C54" s="114" t="s">
        <v>65</v>
      </c>
      <c r="D54" s="31"/>
      <c r="E54" s="31"/>
      <c r="F54" s="31"/>
      <c r="G54" s="31"/>
      <c r="H54" s="31"/>
      <c r="I54" s="112"/>
      <c r="J54" s="32"/>
    </row>
    <row r="55" spans="2:10">
      <c r="B55" s="151"/>
      <c r="C55" s="152"/>
      <c r="D55" s="31">
        <f>IF(ISBLANK(B55),0,IF(DAY(B55)=1,0,(EOMONTH(B55,0)-B55)+1))</f>
        <v>0</v>
      </c>
      <c r="E55" s="31">
        <f>IF('Office Use Only'!R47=1,'Office Use Only'!S47,IF('Office Use Only'!R48=1,'Office Use Only'!S48,IF('Office Use Only'!R49=1,'Office Use Only'!S49,IF('Office Use Only'!R50=1,'Office Use Only'!S50,IF('Office Use Only'!R51=1,'Office Use Only'!S51,0)))))</f>
        <v>0</v>
      </c>
      <c r="F55" s="31">
        <f>IF(DAY(C55)='Office Use Only'!E53,0,DAY(C55))</f>
        <v>0</v>
      </c>
      <c r="G55" s="31"/>
      <c r="H55" s="154"/>
      <c r="I55" s="112">
        <f>(('Office Use Only'!C53/'Office Use Only'!D53)*D55)+('Office Use Only'!C53*E55)+(('Office Use Only'!C53/'Office Use Only'!E53)*F55)</f>
        <v>0</v>
      </c>
      <c r="J55" s="32"/>
    </row>
    <row r="56" spans="2:10">
      <c r="B56" s="151"/>
      <c r="C56" s="152"/>
      <c r="D56" s="31">
        <f>IF(ISBLANK(B56),0,IF(DAY(B56)=1,0,(EOMONTH(B56,0)-B56)+1))</f>
        <v>0</v>
      </c>
      <c r="E56" s="31">
        <f>IF('Office Use Only'!T47=1,'Office Use Only'!U47,IF('Office Use Only'!T48=1,'Office Use Only'!U48,IF('Office Use Only'!T49=1,'Office Use Only'!U49,IF('Office Use Only'!T50=1,'Office Use Only'!U50,IF('Office Use Only'!T51=1,'Office Use Only'!U51,0)))))</f>
        <v>0</v>
      </c>
      <c r="F56" s="31">
        <f>IF(DAY(C56)='Office Use Only'!E54,0,DAY(C56))</f>
        <v>0</v>
      </c>
      <c r="G56" s="31"/>
      <c r="H56" s="154"/>
      <c r="I56" s="112">
        <f>(('Office Use Only'!C54/'Office Use Only'!D54)*D56)+('Office Use Only'!C54*E56)+(('Office Use Only'!C54/'Office Use Only'!E54)*F56)</f>
        <v>0</v>
      </c>
      <c r="J56" s="32"/>
    </row>
    <row r="57" spans="2:10">
      <c r="B57" s="151"/>
      <c r="C57" s="152"/>
      <c r="D57" s="31">
        <f>IF(ISBLANK(B57),0,IF(DAY(B57)=1,0,(EOMONTH(B57,0)-B57)+1))</f>
        <v>0</v>
      </c>
      <c r="E57" s="31">
        <f>IF('Office Use Only'!V47=1,'Office Use Only'!W47,IF('Office Use Only'!V48=1,'Office Use Only'!W48,IF('Office Use Only'!V49=1,'Office Use Only'!W49,IF('Office Use Only'!V50=1,'Office Use Only'!W50,IF('Office Use Only'!V51=1,'Office Use Only'!W51,0)))))</f>
        <v>0</v>
      </c>
      <c r="F57" s="31">
        <f>IF(DAY(C57)='Office Use Only'!E55,0,DAY(C57))</f>
        <v>0</v>
      </c>
      <c r="G57" s="31"/>
      <c r="H57" s="154"/>
      <c r="I57" s="112">
        <f>(('Office Use Only'!C55/'Office Use Only'!D55)*D57)+('Office Use Only'!C55*E57)+(('Office Use Only'!C55/'Office Use Only'!E55)*F57)</f>
        <v>0</v>
      </c>
      <c r="J57" s="32"/>
    </row>
    <row r="58" spans="2:10">
      <c r="B58" s="151"/>
      <c r="C58" s="152"/>
      <c r="D58" s="31">
        <f>IF(ISBLANK(B58),0,IF(DAY(B58)=1,0,(EOMONTH(B58,0)-B58)+1))</f>
        <v>0</v>
      </c>
      <c r="E58" s="31">
        <f>IF('Office Use Only'!X47=1,'Office Use Only'!Y47,IF('Office Use Only'!X48=1,'Office Use Only'!Y48,IF('Office Use Only'!X49=1,'Office Use Only'!Y49,IF('Office Use Only'!X50=1,'Office Use Only'!Y50,IF('Office Use Only'!X51=1,'Office Use Only'!Y51,0)))))</f>
        <v>0</v>
      </c>
      <c r="F58" s="31">
        <f>IF(DAY(C58)='Office Use Only'!E56,0,DAY(C58))</f>
        <v>0</v>
      </c>
      <c r="G58" s="31"/>
      <c r="H58" s="154"/>
      <c r="I58" s="112">
        <f>(('Office Use Only'!C56/'Office Use Only'!D56)*D58)+('Office Use Only'!C56*E58)+(('Office Use Only'!C56/'Office Use Only'!E56)*F58)</f>
        <v>0</v>
      </c>
      <c r="J58" s="32"/>
    </row>
    <row r="59" spans="2:10">
      <c r="B59" s="30"/>
      <c r="C59" s="31"/>
      <c r="D59" s="31"/>
      <c r="E59" s="31"/>
      <c r="F59" s="31"/>
      <c r="G59" s="31"/>
      <c r="H59" s="112"/>
      <c r="I59" s="117">
        <f>SUM(I55:I58)</f>
        <v>0</v>
      </c>
      <c r="J59" s="32"/>
    </row>
    <row r="60" spans="2:10">
      <c r="B60" s="77" t="s">
        <v>71</v>
      </c>
      <c r="C60" s="73"/>
      <c r="D60" s="73"/>
      <c r="E60" s="74"/>
      <c r="F60" s="31"/>
      <c r="G60" s="31"/>
      <c r="H60" s="112"/>
      <c r="I60" s="112"/>
      <c r="J60" s="32"/>
    </row>
    <row r="61" spans="2:10">
      <c r="B61" s="202"/>
      <c r="C61" s="203"/>
      <c r="D61" s="203"/>
      <c r="E61" s="204"/>
      <c r="F61" s="31"/>
      <c r="G61" s="31" t="s">
        <v>72</v>
      </c>
      <c r="H61" s="31"/>
      <c r="I61" s="117" t="str">
        <f>IF(OR(I43=365,I43=366),I51+I59,"")</f>
        <v/>
      </c>
      <c r="J61" s="32"/>
    </row>
    <row r="62" spans="2:10">
      <c r="B62" s="202"/>
      <c r="C62" s="203"/>
      <c r="D62" s="203"/>
      <c r="E62" s="204"/>
      <c r="F62" s="31"/>
      <c r="G62" s="31" t="s">
        <v>73</v>
      </c>
      <c r="H62" s="31"/>
      <c r="I62" s="31"/>
      <c r="J62" s="32"/>
    </row>
    <row r="63" spans="2:10">
      <c r="B63" s="202"/>
      <c r="C63" s="203"/>
      <c r="D63" s="203"/>
      <c r="E63" s="204"/>
      <c r="F63" s="31"/>
      <c r="G63" s="31" t="s">
        <v>74</v>
      </c>
      <c r="H63" s="31"/>
      <c r="I63" s="117">
        <f ca="1">IF(AND(I44=FALSE,I43&lt;365),((I51+I59)*365/I43),IF(AND(I44=TRUE,I43&lt;366),((I51+I59)*366/I43),""))</f>
        <v>0</v>
      </c>
      <c r="J63" s="32"/>
    </row>
    <row r="64" spans="2:10" ht="15" thickBot="1">
      <c r="B64" s="205"/>
      <c r="C64" s="206"/>
      <c r="D64" s="206"/>
      <c r="E64" s="207"/>
      <c r="F64" s="39"/>
      <c r="G64" s="39"/>
      <c r="H64" s="39"/>
      <c r="I64" s="60"/>
      <c r="J64" s="36"/>
    </row>
    <row r="65" spans="2:10" ht="15" thickBot="1">
      <c r="I65" s="129"/>
    </row>
    <row r="66" spans="2:10">
      <c r="B66" s="15" t="s">
        <v>75</v>
      </c>
      <c r="C66" s="16"/>
      <c r="D66" s="16"/>
      <c r="E66" s="16"/>
      <c r="F66" s="16"/>
      <c r="G66" s="16"/>
      <c r="H66" s="16"/>
      <c r="I66" s="16"/>
      <c r="J66" s="18"/>
    </row>
    <row r="67" spans="2:10">
      <c r="B67" s="212"/>
      <c r="C67" s="213"/>
      <c r="D67" s="213"/>
      <c r="E67" s="213"/>
      <c r="F67" s="213"/>
      <c r="G67" s="213"/>
      <c r="H67" s="213"/>
      <c r="I67" s="213"/>
      <c r="J67" s="214"/>
    </row>
    <row r="68" spans="2:10">
      <c r="B68" s="212"/>
      <c r="C68" s="213"/>
      <c r="D68" s="213"/>
      <c r="E68" s="213"/>
      <c r="F68" s="213"/>
      <c r="G68" s="213"/>
      <c r="H68" s="213"/>
      <c r="I68" s="213"/>
      <c r="J68" s="214"/>
    </row>
    <row r="69" spans="2:10">
      <c r="B69" s="212"/>
      <c r="C69" s="213"/>
      <c r="D69" s="213"/>
      <c r="E69" s="213"/>
      <c r="F69" s="213"/>
      <c r="G69" s="213"/>
      <c r="H69" s="213"/>
      <c r="I69" s="213"/>
      <c r="J69" s="214"/>
    </row>
    <row r="70" spans="2:10">
      <c r="B70" s="212"/>
      <c r="C70" s="213"/>
      <c r="D70" s="213"/>
      <c r="E70" s="213"/>
      <c r="F70" s="213"/>
      <c r="G70" s="213"/>
      <c r="H70" s="213"/>
      <c r="I70" s="213"/>
      <c r="J70" s="214"/>
    </row>
    <row r="71" spans="2:10">
      <c r="B71" s="212"/>
      <c r="C71" s="213"/>
      <c r="D71" s="213"/>
      <c r="E71" s="213"/>
      <c r="F71" s="213"/>
      <c r="G71" s="213"/>
      <c r="H71" s="213"/>
      <c r="I71" s="213"/>
      <c r="J71" s="214"/>
    </row>
    <row r="72" spans="2:10">
      <c r="B72" s="212"/>
      <c r="C72" s="213"/>
      <c r="D72" s="213"/>
      <c r="E72" s="213"/>
      <c r="F72" s="213"/>
      <c r="G72" s="213"/>
      <c r="H72" s="213"/>
      <c r="I72" s="213"/>
      <c r="J72" s="214"/>
    </row>
    <row r="73" spans="2:10" ht="15" thickBot="1">
      <c r="B73" s="215"/>
      <c r="C73" s="216"/>
      <c r="D73" s="216"/>
      <c r="E73" s="216"/>
      <c r="F73" s="216"/>
      <c r="G73" s="216"/>
      <c r="H73" s="216"/>
      <c r="I73" s="216"/>
      <c r="J73" s="217"/>
    </row>
    <row r="74" spans="2:10" ht="15" thickBot="1">
      <c r="I74" s="129"/>
    </row>
    <row r="75" spans="2:10">
      <c r="B75" s="15"/>
      <c r="C75" s="16"/>
      <c r="D75" s="16"/>
      <c r="E75" s="17"/>
      <c r="F75" s="16"/>
      <c r="G75" s="16"/>
      <c r="H75" s="16"/>
      <c r="I75" s="16"/>
      <c r="J75" s="18"/>
    </row>
    <row r="76" spans="2:10">
      <c r="B76" s="19" t="s">
        <v>88</v>
      </c>
      <c r="C76" s="194"/>
      <c r="D76" s="196"/>
      <c r="E76" s="21"/>
      <c r="F76" s="21" t="s">
        <v>79</v>
      </c>
      <c r="G76" s="191"/>
      <c r="H76" s="192"/>
      <c r="I76" s="193"/>
      <c r="J76" s="22"/>
    </row>
    <row r="77" spans="2:10">
      <c r="B77" s="19" t="s">
        <v>80</v>
      </c>
      <c r="C77" s="194"/>
      <c r="D77" s="196"/>
      <c r="E77" s="21"/>
      <c r="F77" s="25" t="s">
        <v>81</v>
      </c>
      <c r="G77" s="191"/>
      <c r="H77" s="192"/>
      <c r="I77" s="193"/>
      <c r="J77" s="22"/>
    </row>
    <row r="78" spans="2:10">
      <c r="B78" s="19"/>
      <c r="C78" s="24"/>
      <c r="D78" s="24"/>
      <c r="E78" s="21"/>
      <c r="F78" s="20"/>
      <c r="G78" s="23"/>
      <c r="H78" s="23"/>
      <c r="I78" s="23"/>
      <c r="J78" s="22"/>
    </row>
    <row r="79" spans="2:10">
      <c r="B79" s="19" t="s">
        <v>82</v>
      </c>
      <c r="C79" s="194"/>
      <c r="D79" s="195"/>
      <c r="E79" s="195"/>
      <c r="F79" s="195"/>
      <c r="G79" s="195"/>
      <c r="H79" s="195"/>
      <c r="I79" s="196"/>
      <c r="J79" s="22"/>
    </row>
    <row r="80" spans="2:10">
      <c r="B80" s="19"/>
      <c r="C80" s="20"/>
      <c r="D80" s="20"/>
      <c r="E80" s="20"/>
      <c r="F80" s="20"/>
      <c r="G80" s="20"/>
      <c r="H80" s="20"/>
      <c r="I80" s="20"/>
      <c r="J80" s="22"/>
    </row>
    <row r="81" spans="2:10">
      <c r="B81" s="179" t="s">
        <v>84</v>
      </c>
      <c r="C81" s="180"/>
      <c r="D81" s="180"/>
      <c r="E81" s="180"/>
      <c r="F81" s="180"/>
      <c r="G81" s="180"/>
      <c r="H81" s="180"/>
      <c r="I81" s="180"/>
      <c r="J81" s="181"/>
    </row>
    <row r="82" spans="2:10" ht="15" thickBot="1">
      <c r="B82" s="182"/>
      <c r="C82" s="183"/>
      <c r="D82" s="183"/>
      <c r="E82" s="183"/>
      <c r="F82" s="183"/>
      <c r="G82" s="183"/>
      <c r="H82" s="183"/>
      <c r="I82" s="183"/>
      <c r="J82" s="184"/>
    </row>
    <row r="83" spans="2:10">
      <c r="B83" s="131"/>
      <c r="C83" s="132"/>
      <c r="D83" s="132"/>
      <c r="E83" s="132"/>
      <c r="F83" s="132"/>
      <c r="G83" s="132"/>
      <c r="H83" s="132"/>
      <c r="I83" s="132"/>
    </row>
    <row r="85" spans="2:10">
      <c r="B85" s="211"/>
      <c r="C85" s="211"/>
      <c r="D85" s="211"/>
      <c r="E85" s="211"/>
      <c r="F85" s="211"/>
      <c r="G85" s="211"/>
      <c r="H85" s="211"/>
      <c r="I85" s="211"/>
      <c r="J85" s="211"/>
    </row>
    <row r="86" spans="2:10">
      <c r="B86" s="211"/>
      <c r="C86" s="211"/>
      <c r="D86" s="211"/>
      <c r="E86" s="211"/>
      <c r="F86" s="211"/>
      <c r="G86" s="211"/>
      <c r="H86" s="211"/>
      <c r="I86" s="211"/>
      <c r="J86" s="211"/>
    </row>
  </sheetData>
  <sheetProtection algorithmName="SHA-512" hashValue="dlOF9DQKtM+2w9I8VpYNOceeKwem2jR1BVIrATeNr6utAMUGOayLa9AuI/z8kjJQyfOrWKvdemAiHem33pIuHA==" saltValue="StQK7HQthiiWUkV99nsvpA==" spinCount="100000" sheet="1" objects="1" scenarios="1"/>
  <mergeCells count="17">
    <mergeCell ref="B85:J86"/>
    <mergeCell ref="C79:I79"/>
    <mergeCell ref="B81:J82"/>
    <mergeCell ref="B67:J73"/>
    <mergeCell ref="C77:D77"/>
    <mergeCell ref="G77:I77"/>
    <mergeCell ref="C6:D6"/>
    <mergeCell ref="E6:F6"/>
    <mergeCell ref="G6:I6"/>
    <mergeCell ref="C7:D7"/>
    <mergeCell ref="E7:F7"/>
    <mergeCell ref="G7:I7"/>
    <mergeCell ref="B61:E64"/>
    <mergeCell ref="B34:E37"/>
    <mergeCell ref="C76:D76"/>
    <mergeCell ref="G76:I76"/>
    <mergeCell ref="C9:E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8F268-6836-445E-927A-E961B4191212}">
  <dimension ref="B1:L82"/>
  <sheetViews>
    <sheetView zoomScaleNormal="100" workbookViewId="0">
      <selection activeCell="R69" sqref="R69"/>
    </sheetView>
  </sheetViews>
  <sheetFormatPr defaultRowHeight="14.45"/>
  <cols>
    <col min="1" max="1" width="2.140625" customWidth="1"/>
    <col min="2" max="2" width="24.5703125" customWidth="1"/>
    <col min="3" max="3" width="18.5703125" customWidth="1"/>
    <col min="4" max="4" width="13.85546875" customWidth="1"/>
    <col min="5" max="5" width="18.5703125" customWidth="1"/>
    <col min="6" max="6" width="15.28515625" customWidth="1"/>
    <col min="7" max="7" width="11.28515625" customWidth="1"/>
    <col min="8" max="8" width="12.42578125" customWidth="1"/>
    <col min="9" max="9" width="12.140625" customWidth="1"/>
  </cols>
  <sheetData>
    <row r="1" spans="2:10" ht="23.1" customHeight="1">
      <c r="B1" s="12" t="s">
        <v>89</v>
      </c>
    </row>
    <row r="2" spans="2:10" ht="8.4499999999999993" customHeight="1"/>
    <row r="3" spans="2:10" ht="23.45" customHeight="1" thickBot="1">
      <c r="B3" s="62" t="s">
        <v>90</v>
      </c>
    </row>
    <row r="4" spans="2:10" ht="14.45" customHeight="1">
      <c r="B4" s="27" t="s">
        <v>2</v>
      </c>
      <c r="C4" s="28"/>
      <c r="D4" s="28"/>
      <c r="E4" s="28"/>
      <c r="F4" s="28"/>
      <c r="G4" s="28"/>
      <c r="H4" s="28"/>
      <c r="I4" s="28"/>
      <c r="J4" s="29"/>
    </row>
    <row r="5" spans="2:10" ht="14.45" customHeight="1">
      <c r="B5" s="30"/>
      <c r="C5" s="31"/>
      <c r="D5" s="31"/>
      <c r="E5" s="31"/>
      <c r="F5" s="31"/>
      <c r="G5" s="31"/>
      <c r="H5" s="31"/>
      <c r="I5" s="31"/>
      <c r="J5" s="32"/>
    </row>
    <row r="6" spans="2:10" ht="14.45" customHeight="1">
      <c r="B6" s="30" t="s">
        <v>3</v>
      </c>
      <c r="C6" s="208">
        <f>'Leaver Form'!C6</f>
        <v>0</v>
      </c>
      <c r="D6" s="210"/>
      <c r="E6" s="178" t="s">
        <v>4</v>
      </c>
      <c r="F6" s="178"/>
      <c r="G6" s="208">
        <f>'Leaver Form'!G6</f>
        <v>0</v>
      </c>
      <c r="H6" s="209"/>
      <c r="I6" s="210"/>
      <c r="J6" s="32"/>
    </row>
    <row r="7" spans="2:10" ht="14.45" customHeight="1">
      <c r="B7" s="30" t="s">
        <v>5</v>
      </c>
      <c r="C7" s="208">
        <f>'Leaver Form'!C7</f>
        <v>0</v>
      </c>
      <c r="D7" s="210"/>
      <c r="E7" s="178" t="s">
        <v>6</v>
      </c>
      <c r="F7" s="178"/>
      <c r="G7" s="208">
        <f>'Leaver Form'!G7</f>
        <v>0</v>
      </c>
      <c r="H7" s="209"/>
      <c r="I7" s="210"/>
      <c r="J7" s="32"/>
    </row>
    <row r="8" spans="2:10" ht="14.45" customHeight="1">
      <c r="B8" s="30"/>
      <c r="C8" s="33"/>
      <c r="D8" s="33"/>
      <c r="E8" s="37"/>
      <c r="F8" s="37"/>
      <c r="G8" s="33"/>
      <c r="H8" s="33"/>
      <c r="I8" s="33"/>
      <c r="J8" s="38"/>
    </row>
    <row r="9" spans="2:10" ht="14.45" customHeight="1">
      <c r="B9" s="30" t="s">
        <v>7</v>
      </c>
      <c r="C9" s="208">
        <f>'Leaver Form'!C9</f>
        <v>0</v>
      </c>
      <c r="D9" s="209"/>
      <c r="E9" s="210"/>
      <c r="F9" s="37"/>
      <c r="G9" s="33"/>
      <c r="H9" s="33"/>
      <c r="I9" s="33"/>
      <c r="J9" s="38"/>
    </row>
    <row r="10" spans="2:10" ht="14.45" customHeight="1">
      <c r="B10" s="30"/>
      <c r="C10" s="33"/>
      <c r="D10" s="33"/>
      <c r="E10" s="37"/>
      <c r="F10" s="37"/>
      <c r="G10" s="33"/>
      <c r="H10" s="33"/>
      <c r="I10" s="33"/>
      <c r="J10" s="38"/>
    </row>
    <row r="11" spans="2:10" ht="14.45" customHeight="1" thickBot="1">
      <c r="B11" s="78"/>
      <c r="C11" s="39"/>
      <c r="D11" s="39"/>
      <c r="E11" s="39"/>
      <c r="F11" s="39"/>
      <c r="G11" s="39"/>
      <c r="H11" s="39"/>
      <c r="I11" s="39"/>
      <c r="J11" s="36"/>
    </row>
    <row r="12" spans="2:10" ht="14.45" customHeight="1" thickBot="1">
      <c r="B12" s="69"/>
    </row>
    <row r="13" spans="2:10" ht="14.45" customHeight="1">
      <c r="B13" s="218" t="s">
        <v>91</v>
      </c>
      <c r="C13" s="219"/>
      <c r="D13" s="219"/>
      <c r="E13" s="219"/>
      <c r="F13" s="219"/>
      <c r="G13" s="219"/>
      <c r="H13" s="219"/>
      <c r="I13" s="219"/>
      <c r="J13" s="220"/>
    </row>
    <row r="14" spans="2:10" ht="14.45" customHeight="1">
      <c r="B14" s="221"/>
      <c r="C14" s="222"/>
      <c r="D14" s="222"/>
      <c r="E14" s="222"/>
      <c r="F14" s="222"/>
      <c r="G14" s="222"/>
      <c r="H14" s="222"/>
      <c r="I14" s="222"/>
      <c r="J14" s="223"/>
    </row>
    <row r="15" spans="2:10" ht="14.45" customHeight="1">
      <c r="B15" s="221"/>
      <c r="C15" s="222"/>
      <c r="D15" s="222"/>
      <c r="E15" s="222"/>
      <c r="F15" s="222"/>
      <c r="G15" s="222"/>
      <c r="H15" s="222"/>
      <c r="I15" s="222"/>
      <c r="J15" s="223"/>
    </row>
    <row r="16" spans="2:10" ht="14.45" customHeight="1">
      <c r="B16" s="224" t="s">
        <v>92</v>
      </c>
      <c r="C16" s="225"/>
      <c r="D16" s="225"/>
      <c r="E16" s="93"/>
      <c r="F16" s="93"/>
      <c r="G16" s="93"/>
      <c r="H16" s="93"/>
      <c r="I16" s="93"/>
      <c r="J16" s="94"/>
    </row>
    <row r="17" spans="2:10" ht="14.45" customHeight="1">
      <c r="B17" s="82"/>
      <c r="C17" s="83"/>
      <c r="D17" s="93"/>
      <c r="E17" s="93"/>
      <c r="F17" s="93"/>
      <c r="G17" s="93"/>
      <c r="H17" s="93"/>
      <c r="I17" s="93"/>
      <c r="J17" s="94"/>
    </row>
    <row r="18" spans="2:10" ht="14.45" customHeight="1">
      <c r="B18" s="221" t="s">
        <v>93</v>
      </c>
      <c r="C18" s="222"/>
      <c r="D18" s="222"/>
      <c r="E18" s="222"/>
      <c r="F18" s="93"/>
      <c r="G18" s="93"/>
      <c r="H18" s="93"/>
      <c r="I18" s="93"/>
      <c r="J18" s="94"/>
    </row>
    <row r="19" spans="2:10" ht="15" thickBot="1">
      <c r="B19" s="95" t="s">
        <v>94</v>
      </c>
      <c r="C19" s="96"/>
      <c r="D19" s="96"/>
      <c r="E19" s="96"/>
      <c r="F19" s="96"/>
      <c r="G19" s="96"/>
      <c r="H19" s="96"/>
      <c r="I19" s="96"/>
      <c r="J19" s="36"/>
    </row>
    <row r="20" spans="2:10" ht="14.45" customHeight="1" thickBot="1"/>
    <row r="21" spans="2:10">
      <c r="B21" s="27" t="s">
        <v>95</v>
      </c>
      <c r="C21" s="49"/>
      <c r="D21" s="49"/>
      <c r="E21" s="50"/>
      <c r="F21" s="28"/>
      <c r="G21" s="50"/>
      <c r="H21" s="40"/>
      <c r="I21" s="40"/>
      <c r="J21" s="29"/>
    </row>
    <row r="22" spans="2:10">
      <c r="B22" s="42"/>
      <c r="C22" s="37"/>
      <c r="D22" s="37"/>
      <c r="E22" s="44"/>
      <c r="F22" s="31"/>
      <c r="G22" s="41"/>
      <c r="H22" s="41"/>
      <c r="I22" s="41"/>
      <c r="J22" s="32"/>
    </row>
    <row r="23" spans="2:10">
      <c r="B23" s="42" t="s">
        <v>96</v>
      </c>
      <c r="C23" s="37"/>
      <c r="D23" s="33" t="s">
        <v>36</v>
      </c>
      <c r="E23" s="156"/>
      <c r="F23" s="33" t="s">
        <v>37</v>
      </c>
      <c r="G23" s="156"/>
      <c r="H23" s="41"/>
      <c r="I23" s="31"/>
      <c r="J23" s="32"/>
    </row>
    <row r="24" spans="2:10">
      <c r="B24" s="42"/>
      <c r="C24" s="37"/>
      <c r="D24" s="37"/>
      <c r="E24" s="44"/>
      <c r="F24" s="31"/>
      <c r="G24" s="41"/>
      <c r="H24" s="41"/>
      <c r="I24" s="41"/>
      <c r="J24" s="32"/>
    </row>
    <row r="25" spans="2:10" ht="14.45" customHeight="1">
      <c r="B25" s="226" t="s">
        <v>97</v>
      </c>
      <c r="C25" s="227"/>
      <c r="D25" s="227"/>
      <c r="E25" s="227"/>
      <c r="F25" s="227"/>
      <c r="G25" s="227"/>
      <c r="H25" s="227"/>
      <c r="I25" s="227"/>
      <c r="J25" s="81"/>
    </row>
    <row r="26" spans="2:10">
      <c r="B26" s="79"/>
      <c r="C26" s="80"/>
      <c r="D26" s="80"/>
      <c r="E26" s="80"/>
      <c r="F26" s="80"/>
      <c r="G26" s="80"/>
      <c r="H26" s="80"/>
      <c r="I26" s="80"/>
      <c r="J26" s="81"/>
    </row>
    <row r="27" spans="2:10" ht="14.45" customHeight="1">
      <c r="B27" s="164" t="s">
        <v>98</v>
      </c>
      <c r="C27" s="165"/>
      <c r="D27" s="165"/>
      <c r="E27" s="44"/>
      <c r="F27" s="84" t="e">
        <f>TEXT(I27,"mmm-yyyy")</f>
        <v>#NUM!</v>
      </c>
      <c r="G27" s="41" t="s">
        <v>99</v>
      </c>
      <c r="H27" s="157"/>
      <c r="I27" s="86" t="e">
        <f>EOMONTH(E23,-1)</f>
        <v>#NUM!</v>
      </c>
      <c r="J27" s="32"/>
    </row>
    <row r="28" spans="2:10">
      <c r="B28" s="164"/>
      <c r="C28" s="165"/>
      <c r="D28" s="165"/>
      <c r="E28" s="44"/>
      <c r="F28" s="84" t="e">
        <f t="shared" ref="F28:F29" si="0">TEXT(I28,"mmm-yyyy")</f>
        <v>#NUM!</v>
      </c>
      <c r="G28" s="41" t="s">
        <v>99</v>
      </c>
      <c r="H28" s="157"/>
      <c r="I28" s="86" t="e">
        <f>EOMONTH(I27-2,-1)</f>
        <v>#NUM!</v>
      </c>
      <c r="J28" s="32"/>
    </row>
    <row r="29" spans="2:10">
      <c r="B29" s="164"/>
      <c r="C29" s="165"/>
      <c r="D29" s="165"/>
      <c r="E29" s="44"/>
      <c r="F29" s="84" t="e">
        <f t="shared" si="0"/>
        <v>#NUM!</v>
      </c>
      <c r="G29" s="41" t="s">
        <v>100</v>
      </c>
      <c r="H29" s="157"/>
      <c r="I29" s="86" t="e">
        <f>EOMONTH(I28-2,-1)</f>
        <v>#NUM!</v>
      </c>
      <c r="J29" s="32"/>
    </row>
    <row r="30" spans="2:10">
      <c r="B30" s="42"/>
      <c r="C30" s="37"/>
      <c r="D30" s="37"/>
      <c r="E30" s="44"/>
      <c r="F30" s="84"/>
      <c r="G30" s="41"/>
      <c r="H30" s="43"/>
      <c r="I30" s="86"/>
      <c r="J30" s="32"/>
    </row>
    <row r="31" spans="2:10">
      <c r="B31" s="42"/>
      <c r="C31" s="37"/>
      <c r="D31" s="37"/>
      <c r="E31" s="44" t="s">
        <v>101</v>
      </c>
      <c r="F31" s="84"/>
      <c r="G31" s="41"/>
      <c r="H31" s="43">
        <f>(H27+H28+H29)/3*12</f>
        <v>0</v>
      </c>
      <c r="I31" s="86"/>
      <c r="J31" s="32"/>
    </row>
    <row r="32" spans="2:10">
      <c r="B32" s="42"/>
      <c r="C32" s="37"/>
      <c r="D32" s="37"/>
      <c r="E32" s="44"/>
      <c r="F32" s="84"/>
      <c r="G32" s="41"/>
      <c r="H32" s="43"/>
      <c r="I32" s="86"/>
      <c r="J32" s="32"/>
    </row>
    <row r="33" spans="2:10">
      <c r="B33" s="52" t="s">
        <v>102</v>
      </c>
      <c r="C33" s="37"/>
      <c r="D33" s="37"/>
      <c r="E33" s="44"/>
      <c r="F33" s="84"/>
      <c r="G33" s="41"/>
      <c r="H33" s="43"/>
      <c r="I33" s="86"/>
      <c r="J33" s="32"/>
    </row>
    <row r="34" spans="2:10">
      <c r="B34" s="228"/>
      <c r="C34" s="229"/>
      <c r="D34" s="229"/>
      <c r="E34" s="229"/>
      <c r="F34" s="229"/>
      <c r="G34" s="229"/>
      <c r="H34" s="229"/>
      <c r="I34" s="229"/>
      <c r="J34" s="230"/>
    </row>
    <row r="35" spans="2:10">
      <c r="B35" s="228"/>
      <c r="C35" s="229"/>
      <c r="D35" s="229"/>
      <c r="E35" s="229"/>
      <c r="F35" s="229"/>
      <c r="G35" s="229"/>
      <c r="H35" s="229"/>
      <c r="I35" s="229"/>
      <c r="J35" s="230"/>
    </row>
    <row r="36" spans="2:10" ht="15" thickBot="1">
      <c r="B36" s="231"/>
      <c r="C36" s="232"/>
      <c r="D36" s="232"/>
      <c r="E36" s="232"/>
      <c r="F36" s="232"/>
      <c r="G36" s="232"/>
      <c r="H36" s="232"/>
      <c r="I36" s="232"/>
      <c r="J36" s="233"/>
    </row>
    <row r="37" spans="2:10" ht="15" thickBot="1">
      <c r="B37" s="66"/>
      <c r="C37" s="66"/>
      <c r="D37" s="66"/>
      <c r="E37" s="66"/>
      <c r="F37" s="66"/>
      <c r="G37" s="66"/>
      <c r="H37" s="66"/>
      <c r="I37" s="66"/>
      <c r="J37" s="66"/>
    </row>
    <row r="38" spans="2:10">
      <c r="B38" s="90" t="s">
        <v>103</v>
      </c>
      <c r="C38" s="91"/>
      <c r="D38" s="91"/>
      <c r="E38" s="91"/>
      <c r="F38" s="91"/>
      <c r="G38" s="91"/>
      <c r="H38" s="91"/>
      <c r="I38" s="91"/>
      <c r="J38" s="92"/>
    </row>
    <row r="39" spans="2:10">
      <c r="B39" s="53"/>
      <c r="C39" s="65"/>
      <c r="D39" s="65"/>
      <c r="E39" s="65"/>
      <c r="F39" s="65"/>
      <c r="G39" s="65"/>
      <c r="H39" s="65"/>
      <c r="I39" s="65"/>
      <c r="J39" s="54"/>
    </row>
    <row r="40" spans="2:10">
      <c r="B40" s="70" t="s">
        <v>104</v>
      </c>
      <c r="C40" s="158"/>
      <c r="D40" s="65"/>
      <c r="E40" s="65"/>
      <c r="F40" s="65"/>
      <c r="G40" s="65"/>
      <c r="H40" s="65"/>
      <c r="I40" s="65"/>
      <c r="J40" s="54"/>
    </row>
    <row r="41" spans="2:10">
      <c r="B41" s="53"/>
      <c r="C41" s="65"/>
      <c r="D41" s="65"/>
      <c r="E41" s="65"/>
      <c r="F41" s="65"/>
      <c r="G41" s="65"/>
      <c r="H41" s="65"/>
      <c r="I41" s="65"/>
      <c r="J41" s="54"/>
    </row>
    <row r="42" spans="2:10">
      <c r="B42" s="164" t="s">
        <v>98</v>
      </c>
      <c r="C42" s="165"/>
      <c r="D42" s="165"/>
      <c r="E42" s="44"/>
      <c r="F42" s="84" t="e">
        <f>TEXT(I42,"mmm-yyyy")</f>
        <v>#NUM!</v>
      </c>
      <c r="G42" s="41" t="s">
        <v>99</v>
      </c>
      <c r="H42" s="157"/>
      <c r="I42" s="86" t="e">
        <f>EOMONTH(C40,-1)</f>
        <v>#NUM!</v>
      </c>
      <c r="J42" s="32"/>
    </row>
    <row r="43" spans="2:10">
      <c r="B43" s="164"/>
      <c r="C43" s="165"/>
      <c r="D43" s="165"/>
      <c r="E43" s="44"/>
      <c r="F43" s="84" t="e">
        <f t="shared" ref="F43:F44" si="1">TEXT(I43,"mmm-yyyy")</f>
        <v>#NUM!</v>
      </c>
      <c r="G43" s="41" t="s">
        <v>99</v>
      </c>
      <c r="H43" s="157"/>
      <c r="I43" s="86" t="e">
        <f>EOMONTH(I42-2,-1)</f>
        <v>#NUM!</v>
      </c>
      <c r="J43" s="32"/>
    </row>
    <row r="44" spans="2:10">
      <c r="B44" s="164"/>
      <c r="C44" s="165"/>
      <c r="D44" s="165"/>
      <c r="E44" s="44"/>
      <c r="F44" s="84" t="e">
        <f t="shared" si="1"/>
        <v>#NUM!</v>
      </c>
      <c r="G44" s="41" t="s">
        <v>100</v>
      </c>
      <c r="H44" s="157"/>
      <c r="I44" s="86" t="e">
        <f>EOMONTH(I43-2,-1)</f>
        <v>#NUM!</v>
      </c>
      <c r="J44" s="32"/>
    </row>
    <row r="45" spans="2:10">
      <c r="B45" s="53"/>
      <c r="C45" s="65"/>
      <c r="D45" s="65"/>
      <c r="E45" s="65"/>
      <c r="F45" s="65"/>
      <c r="G45" s="65"/>
      <c r="H45" s="65"/>
      <c r="I45" s="65"/>
      <c r="J45" s="54"/>
    </row>
    <row r="46" spans="2:10">
      <c r="B46" s="42"/>
      <c r="C46" s="37"/>
      <c r="D46" s="37"/>
      <c r="E46" s="44" t="s">
        <v>101</v>
      </c>
      <c r="F46" s="84"/>
      <c r="G46" s="41"/>
      <c r="H46" s="43">
        <f>(H42+H43+H44)/3*12</f>
        <v>0</v>
      </c>
      <c r="I46" s="86"/>
      <c r="J46" s="32"/>
    </row>
    <row r="47" spans="2:10">
      <c r="B47" s="42"/>
      <c r="C47" s="37"/>
      <c r="D47" s="37"/>
      <c r="E47" s="44"/>
      <c r="F47" s="84"/>
      <c r="G47" s="41"/>
      <c r="H47" s="43"/>
      <c r="I47" s="86"/>
      <c r="J47" s="32"/>
    </row>
    <row r="48" spans="2:10">
      <c r="B48" s="89" t="s">
        <v>105</v>
      </c>
      <c r="C48" s="88"/>
      <c r="D48" s="88"/>
      <c r="E48" s="88"/>
      <c r="F48" s="88"/>
      <c r="G48" s="88"/>
      <c r="H48" s="88"/>
      <c r="I48" s="88"/>
      <c r="J48" s="85"/>
    </row>
    <row r="49" spans="2:12">
      <c r="B49" s="234" t="s">
        <v>106</v>
      </c>
      <c r="C49" s="235"/>
      <c r="D49" s="235"/>
      <c r="E49" s="235"/>
      <c r="F49" s="235"/>
      <c r="G49" s="235"/>
      <c r="H49" s="235"/>
      <c r="I49" s="235"/>
      <c r="J49" s="85"/>
    </row>
    <row r="50" spans="2:12">
      <c r="B50" s="87"/>
      <c r="C50" s="88"/>
      <c r="D50" s="88"/>
      <c r="E50" s="88"/>
      <c r="F50" s="88"/>
      <c r="G50" s="88"/>
      <c r="H50" s="88"/>
      <c r="I50" s="88"/>
      <c r="J50" s="85"/>
    </row>
    <row r="51" spans="2:12">
      <c r="B51" s="52" t="s">
        <v>102</v>
      </c>
      <c r="C51" s="37"/>
      <c r="D51" s="37"/>
      <c r="E51" s="44"/>
      <c r="F51" s="84"/>
      <c r="G51" s="41"/>
      <c r="H51" s="43"/>
      <c r="I51" s="86"/>
      <c r="J51" s="32"/>
    </row>
    <row r="52" spans="2:12" ht="14.45" customHeight="1">
      <c r="B52" s="228"/>
      <c r="C52" s="229"/>
      <c r="D52" s="229"/>
      <c r="E52" s="229"/>
      <c r="F52" s="229"/>
      <c r="G52" s="229"/>
      <c r="H52" s="229"/>
      <c r="I52" s="229"/>
      <c r="J52" s="230"/>
    </row>
    <row r="53" spans="2:12">
      <c r="B53" s="228"/>
      <c r="C53" s="229"/>
      <c r="D53" s="229"/>
      <c r="E53" s="229"/>
      <c r="F53" s="229"/>
      <c r="G53" s="229"/>
      <c r="H53" s="229"/>
      <c r="I53" s="229"/>
      <c r="J53" s="230"/>
    </row>
    <row r="54" spans="2:12" ht="15" thickBot="1">
      <c r="B54" s="231"/>
      <c r="C54" s="232"/>
      <c r="D54" s="232"/>
      <c r="E54" s="232"/>
      <c r="F54" s="232"/>
      <c r="G54" s="232"/>
      <c r="H54" s="232"/>
      <c r="I54" s="232"/>
      <c r="J54" s="233"/>
    </row>
    <row r="55" spans="2:12" ht="15" thickBot="1">
      <c r="D55" s="11"/>
    </row>
    <row r="56" spans="2:12">
      <c r="B56" s="27" t="s">
        <v>107</v>
      </c>
      <c r="C56" s="28"/>
      <c r="D56" s="55"/>
      <c r="E56" s="28"/>
      <c r="F56" s="28"/>
      <c r="G56" s="28"/>
      <c r="H56" s="28"/>
      <c r="I56" s="28"/>
      <c r="J56" s="29"/>
      <c r="L56" s="155"/>
    </row>
    <row r="57" spans="2:12">
      <c r="B57" s="30"/>
      <c r="C57" s="31"/>
      <c r="D57" s="57"/>
      <c r="E57" s="31"/>
      <c r="F57" s="31"/>
      <c r="G57" s="31"/>
      <c r="H57" s="31"/>
      <c r="I57" s="31"/>
      <c r="J57" s="32"/>
    </row>
    <row r="58" spans="2:12">
      <c r="B58" s="199" t="s">
        <v>108</v>
      </c>
      <c r="C58" s="178"/>
      <c r="D58" s="75" t="s">
        <v>36</v>
      </c>
      <c r="E58" s="147"/>
      <c r="F58" s="33" t="s">
        <v>37</v>
      </c>
      <c r="G58" s="147"/>
      <c r="H58" s="31"/>
      <c r="I58" s="31"/>
      <c r="J58" s="32"/>
    </row>
    <row r="59" spans="2:12" ht="9" customHeight="1">
      <c r="B59" s="42"/>
      <c r="C59" s="37"/>
      <c r="D59" s="75"/>
      <c r="E59" s="31"/>
      <c r="F59" s="33"/>
      <c r="G59" s="31"/>
      <c r="H59" s="31"/>
      <c r="I59" s="31"/>
      <c r="J59" s="32"/>
    </row>
    <row r="60" spans="2:12">
      <c r="B60" s="199" t="s">
        <v>109</v>
      </c>
      <c r="C60" s="178"/>
      <c r="D60" s="75" t="s">
        <v>36</v>
      </c>
      <c r="E60" s="146"/>
      <c r="F60" s="33" t="s">
        <v>37</v>
      </c>
      <c r="G60" s="146"/>
      <c r="H60" s="31"/>
      <c r="I60" s="31"/>
      <c r="J60" s="32"/>
    </row>
    <row r="61" spans="2:12">
      <c r="B61" s="30"/>
      <c r="C61" s="31"/>
      <c r="D61" s="57"/>
      <c r="E61" s="31"/>
      <c r="F61" s="31"/>
      <c r="G61" s="31"/>
      <c r="H61" s="31"/>
      <c r="I61" s="31"/>
      <c r="J61" s="32"/>
    </row>
    <row r="62" spans="2:12">
      <c r="B62" s="30" t="s">
        <v>110</v>
      </c>
      <c r="C62" s="31"/>
      <c r="D62" s="57"/>
      <c r="E62" s="31"/>
      <c r="F62" s="31"/>
      <c r="G62" s="31"/>
      <c r="H62" s="31"/>
      <c r="I62" s="31"/>
      <c r="J62" s="32"/>
    </row>
    <row r="63" spans="2:12">
      <c r="B63" s="30"/>
      <c r="C63" s="31"/>
      <c r="D63" s="57"/>
      <c r="E63" s="31"/>
      <c r="F63" s="31"/>
      <c r="G63" s="31"/>
      <c r="H63" s="31"/>
      <c r="I63" s="31"/>
      <c r="J63" s="32"/>
    </row>
    <row r="64" spans="2:12" ht="14.45" customHeight="1">
      <c r="B64" s="164" t="s">
        <v>98</v>
      </c>
      <c r="C64" s="165"/>
      <c r="D64" s="165"/>
      <c r="E64" s="44"/>
      <c r="F64" s="84" t="e">
        <f>TEXT(I64,"mmm-yyyy")</f>
        <v>#NUM!</v>
      </c>
      <c r="G64" s="41" t="s">
        <v>99</v>
      </c>
      <c r="H64" s="157"/>
      <c r="I64" s="86" t="e">
        <f>EOMONTH(E58,-1)</f>
        <v>#NUM!</v>
      </c>
      <c r="J64" s="32"/>
    </row>
    <row r="65" spans="2:10">
      <c r="B65" s="164"/>
      <c r="C65" s="165"/>
      <c r="D65" s="165"/>
      <c r="E65" s="44"/>
      <c r="F65" s="84" t="e">
        <f t="shared" ref="F65:F66" si="2">TEXT(I65,"mmm-yyyy")</f>
        <v>#NUM!</v>
      </c>
      <c r="G65" s="41" t="s">
        <v>99</v>
      </c>
      <c r="H65" s="157"/>
      <c r="I65" s="86" t="e">
        <f>EOMONTH(I64-2,-1)</f>
        <v>#NUM!</v>
      </c>
      <c r="J65" s="32"/>
    </row>
    <row r="66" spans="2:10">
      <c r="B66" s="164"/>
      <c r="C66" s="165"/>
      <c r="D66" s="165"/>
      <c r="E66" s="44"/>
      <c r="F66" s="84" t="e">
        <f t="shared" si="2"/>
        <v>#NUM!</v>
      </c>
      <c r="G66" s="41" t="s">
        <v>100</v>
      </c>
      <c r="H66" s="157"/>
      <c r="I66" s="86" t="e">
        <f>EOMONTH(I65-2,-1)</f>
        <v>#NUM!</v>
      </c>
      <c r="J66" s="32"/>
    </row>
    <row r="67" spans="2:10">
      <c r="B67" s="42"/>
      <c r="C67" s="37"/>
      <c r="D67" s="37"/>
      <c r="E67" s="44"/>
      <c r="F67" s="84"/>
      <c r="G67" s="41"/>
      <c r="H67" s="43"/>
      <c r="I67" s="86"/>
      <c r="J67" s="32"/>
    </row>
    <row r="68" spans="2:10">
      <c r="B68" s="42"/>
      <c r="C68" s="37"/>
      <c r="D68" s="37"/>
      <c r="E68" s="44" t="s">
        <v>101</v>
      </c>
      <c r="F68" s="84"/>
      <c r="G68" s="41"/>
      <c r="H68" s="43">
        <f>(H64+H65+H66)/3*12</f>
        <v>0</v>
      </c>
      <c r="I68" s="86"/>
      <c r="J68" s="32"/>
    </row>
    <row r="69" spans="2:10">
      <c r="B69" s="30"/>
      <c r="C69" s="31"/>
      <c r="D69" s="57"/>
      <c r="E69" s="31"/>
      <c r="F69" s="31"/>
      <c r="G69" s="31"/>
      <c r="H69" s="31"/>
      <c r="I69" s="31"/>
      <c r="J69" s="32"/>
    </row>
    <row r="70" spans="2:10" ht="14.45" customHeight="1">
      <c r="B70" s="52" t="s">
        <v>102</v>
      </c>
      <c r="C70" s="37"/>
      <c r="D70" s="37"/>
      <c r="E70" s="44"/>
      <c r="F70" s="84"/>
      <c r="G70" s="41"/>
      <c r="H70" s="43"/>
      <c r="I70" s="86"/>
      <c r="J70" s="32"/>
    </row>
    <row r="71" spans="2:10">
      <c r="B71" s="228"/>
      <c r="C71" s="229"/>
      <c r="D71" s="229"/>
      <c r="E71" s="229"/>
      <c r="F71" s="229"/>
      <c r="G71" s="229"/>
      <c r="H71" s="229"/>
      <c r="I71" s="229"/>
      <c r="J71" s="230"/>
    </row>
    <row r="72" spans="2:10">
      <c r="B72" s="228"/>
      <c r="C72" s="229"/>
      <c r="D72" s="229"/>
      <c r="E72" s="229"/>
      <c r="F72" s="229"/>
      <c r="G72" s="229"/>
      <c r="H72" s="229"/>
      <c r="I72" s="229"/>
      <c r="J72" s="230"/>
    </row>
    <row r="73" spans="2:10" ht="15" thickBot="1">
      <c r="B73" s="231"/>
      <c r="C73" s="232"/>
      <c r="D73" s="232"/>
      <c r="E73" s="232"/>
      <c r="F73" s="232"/>
      <c r="G73" s="232"/>
      <c r="H73" s="232"/>
      <c r="I73" s="232"/>
      <c r="J73" s="233"/>
    </row>
    <row r="74" spans="2:10" ht="15" thickBot="1">
      <c r="D74" s="11"/>
    </row>
    <row r="75" spans="2:10">
      <c r="B75" s="15"/>
      <c r="C75" s="16"/>
      <c r="D75" s="16"/>
      <c r="E75" s="17"/>
      <c r="F75" s="16"/>
      <c r="G75" s="16"/>
      <c r="H75" s="16"/>
      <c r="I75" s="16"/>
      <c r="J75" s="18"/>
    </row>
    <row r="76" spans="2:10">
      <c r="B76" s="19" t="s">
        <v>111</v>
      </c>
      <c r="C76" s="194"/>
      <c r="D76" s="196"/>
      <c r="E76" s="21"/>
      <c r="F76" s="21" t="s">
        <v>79</v>
      </c>
      <c r="G76" s="191"/>
      <c r="H76" s="192"/>
      <c r="I76" s="193"/>
      <c r="J76" s="22"/>
    </row>
    <row r="77" spans="2:10">
      <c r="B77" s="19" t="s">
        <v>80</v>
      </c>
      <c r="C77" s="194"/>
      <c r="D77" s="196"/>
      <c r="E77" s="21"/>
      <c r="F77" s="25" t="s">
        <v>81</v>
      </c>
      <c r="G77" s="191"/>
      <c r="H77" s="192"/>
      <c r="I77" s="193"/>
      <c r="J77" s="22"/>
    </row>
    <row r="78" spans="2:10">
      <c r="B78" s="19"/>
      <c r="C78" s="24"/>
      <c r="D78" s="24"/>
      <c r="E78" s="21"/>
      <c r="F78" s="20"/>
      <c r="G78" s="23"/>
      <c r="H78" s="23"/>
      <c r="I78" s="23"/>
      <c r="J78" s="22"/>
    </row>
    <row r="79" spans="2:10">
      <c r="B79" s="19" t="s">
        <v>82</v>
      </c>
      <c r="C79" s="194"/>
      <c r="D79" s="195"/>
      <c r="E79" s="195"/>
      <c r="F79" s="195"/>
      <c r="G79" s="195"/>
      <c r="H79" s="195"/>
      <c r="I79" s="196"/>
      <c r="J79" s="22"/>
    </row>
    <row r="80" spans="2:10">
      <c r="B80" s="19"/>
      <c r="C80" s="20"/>
      <c r="D80" s="20"/>
      <c r="E80" s="20"/>
      <c r="F80" s="20"/>
      <c r="G80" s="20"/>
      <c r="H80" s="20"/>
      <c r="I80" s="20"/>
      <c r="J80" s="22"/>
    </row>
    <row r="81" spans="2:10">
      <c r="B81" s="179" t="s">
        <v>84</v>
      </c>
      <c r="C81" s="180"/>
      <c r="D81" s="180"/>
      <c r="E81" s="180"/>
      <c r="F81" s="180"/>
      <c r="G81" s="180"/>
      <c r="H81" s="180"/>
      <c r="I81" s="180"/>
      <c r="J81" s="181"/>
    </row>
    <row r="82" spans="2:10" ht="15" thickBot="1">
      <c r="B82" s="182"/>
      <c r="C82" s="183"/>
      <c r="D82" s="183"/>
      <c r="E82" s="183"/>
      <c r="F82" s="183"/>
      <c r="G82" s="183"/>
      <c r="H82" s="183"/>
      <c r="I82" s="183"/>
      <c r="J82" s="184"/>
    </row>
  </sheetData>
  <sheetProtection algorithmName="SHA-512" hashValue="1Be8+aWFpDkQYo7ZhSrwNSexQD2ZksbHn3ZxUsKqm51e4XwJ1ljIKQbWwp97oPdTIWS0LFi4DrUl/xo8/ZZZPQ==" saltValue="0/IDaCoAD9KWMDmLbs/8UA==" spinCount="100000" sheet="1" objects="1" scenarios="1"/>
  <mergeCells count="26">
    <mergeCell ref="B81:J82"/>
    <mergeCell ref="B25:I25"/>
    <mergeCell ref="B58:C58"/>
    <mergeCell ref="B60:C60"/>
    <mergeCell ref="B64:D66"/>
    <mergeCell ref="C76:D76"/>
    <mergeCell ref="G76:I76"/>
    <mergeCell ref="C77:D77"/>
    <mergeCell ref="G77:I77"/>
    <mergeCell ref="C79:I79"/>
    <mergeCell ref="B71:J73"/>
    <mergeCell ref="B42:D44"/>
    <mergeCell ref="B52:J54"/>
    <mergeCell ref="B27:D29"/>
    <mergeCell ref="B34:J36"/>
    <mergeCell ref="B49:I49"/>
    <mergeCell ref="B13:J15"/>
    <mergeCell ref="B18:E18"/>
    <mergeCell ref="B16:D16"/>
    <mergeCell ref="C9:E9"/>
    <mergeCell ref="C6:D6"/>
    <mergeCell ref="E6:F6"/>
    <mergeCell ref="G6:I6"/>
    <mergeCell ref="C7:D7"/>
    <mergeCell ref="E7:F7"/>
    <mergeCell ref="G7:I7"/>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3A02AB5-300C-475A-95E1-FB009FBB32E9}">
          <x14:formula1>
            <xm:f>'Office Use Only'!$A$70:$A$77</xm:f>
          </x14:formula1>
          <xm:sqref>E22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51036-1A2A-46E8-8994-780540861189}">
  <dimension ref="A1:Y97"/>
  <sheetViews>
    <sheetView topLeftCell="B1" workbookViewId="0">
      <selection activeCell="I33" sqref="I33"/>
    </sheetView>
  </sheetViews>
  <sheetFormatPr defaultRowHeight="14.45"/>
  <cols>
    <col min="1" max="1" width="10.42578125" style="1" customWidth="1"/>
    <col min="2" max="2" width="10.28515625" style="1" customWidth="1"/>
    <col min="3" max="3" width="8.7109375" style="1"/>
    <col min="4" max="4" width="11.5703125" style="1" customWidth="1"/>
    <col min="5" max="5" width="11.42578125" style="1" customWidth="1"/>
    <col min="6" max="6" width="8.7109375" style="1"/>
    <col min="7" max="7" width="15.85546875" style="1" customWidth="1"/>
    <col min="8" max="8" width="4.140625" style="1" customWidth="1"/>
    <col min="9" max="9" width="36.42578125" style="1" customWidth="1"/>
    <col min="10" max="10" width="8.7109375" style="1"/>
    <col min="11" max="11" width="10.42578125" style="1" bestFit="1" customWidth="1"/>
    <col min="12" max="14" width="8.7109375" style="1"/>
    <col min="15" max="15" width="10.42578125" style="1" bestFit="1" customWidth="1"/>
    <col min="16" max="16" width="8.7109375" style="1"/>
    <col min="17" max="17" width="10.42578125" style="1" bestFit="1" customWidth="1"/>
    <col min="18" max="18" width="8.7109375" style="1"/>
    <col min="19" max="19" width="10.42578125" style="1" bestFit="1" customWidth="1"/>
    <col min="20" max="22" width="8.7109375" style="1"/>
    <col min="23" max="23" width="10.5703125" style="1" customWidth="1"/>
  </cols>
  <sheetData>
    <row r="1" spans="1:25">
      <c r="A1"/>
      <c r="B1"/>
      <c r="X1" s="1"/>
      <c r="Y1" s="1"/>
    </row>
    <row r="2" spans="1:25">
      <c r="A2"/>
      <c r="B2"/>
      <c r="X2" s="1"/>
      <c r="Y2" s="1"/>
    </row>
    <row r="3" spans="1:25">
      <c r="A3"/>
      <c r="B3"/>
      <c r="C3" s="2" t="s">
        <v>112</v>
      </c>
      <c r="D3" s="2"/>
      <c r="E3" s="2"/>
      <c r="F3" s="2"/>
      <c r="G3" s="2"/>
      <c r="X3" s="1"/>
      <c r="Y3" s="1"/>
    </row>
    <row r="4" spans="1:25">
      <c r="A4"/>
      <c r="B4"/>
      <c r="C4" s="2"/>
      <c r="D4" s="2"/>
      <c r="E4" s="2"/>
      <c r="F4" s="2"/>
      <c r="G4" s="2"/>
      <c r="J4" s="236" t="s">
        <v>113</v>
      </c>
      <c r="K4" s="236"/>
      <c r="L4" s="236"/>
      <c r="M4" s="236"/>
      <c r="N4" s="236"/>
      <c r="O4" s="236"/>
      <c r="P4" s="236"/>
      <c r="Q4" s="236"/>
      <c r="R4" s="237" t="s">
        <v>114</v>
      </c>
      <c r="S4" s="237"/>
      <c r="T4" s="237"/>
      <c r="U4" s="237"/>
      <c r="V4" s="237"/>
      <c r="W4" s="237"/>
      <c r="X4" s="237"/>
      <c r="Y4" s="237"/>
    </row>
    <row r="5" spans="1:25">
      <c r="A5"/>
      <c r="B5"/>
      <c r="C5" s="2"/>
      <c r="D5" s="2"/>
      <c r="E5" s="2"/>
      <c r="F5" s="2"/>
      <c r="G5" s="2"/>
      <c r="J5" s="1" t="s">
        <v>115</v>
      </c>
      <c r="K5" s="1" t="s">
        <v>115</v>
      </c>
      <c r="L5" s="1" t="s">
        <v>116</v>
      </c>
      <c r="M5" s="1" t="s">
        <v>116</v>
      </c>
      <c r="N5" s="1" t="s">
        <v>117</v>
      </c>
      <c r="O5" s="1" t="s">
        <v>117</v>
      </c>
      <c r="P5" s="1" t="s">
        <v>118</v>
      </c>
      <c r="Q5" s="1" t="s">
        <v>118</v>
      </c>
      <c r="R5" s="1" t="s">
        <v>115</v>
      </c>
      <c r="S5" s="1" t="s">
        <v>115</v>
      </c>
      <c r="T5" s="1" t="s">
        <v>116</v>
      </c>
      <c r="U5" s="1" t="s">
        <v>116</v>
      </c>
      <c r="V5" s="1" t="s">
        <v>117</v>
      </c>
      <c r="W5" s="1" t="s">
        <v>117</v>
      </c>
      <c r="X5" s="1" t="s">
        <v>118</v>
      </c>
      <c r="Y5" s="1" t="s">
        <v>118</v>
      </c>
    </row>
    <row r="6" spans="1:25">
      <c r="A6"/>
      <c r="B6"/>
      <c r="C6" s="3">
        <f>'Leaver Form'!H88/12</f>
        <v>0</v>
      </c>
      <c r="D6" s="134">
        <f>DAY(EOMONTH('Leaver Form'!B88,0))</f>
        <v>31</v>
      </c>
      <c r="E6" s="134">
        <f>DAY(EOMONTH('Leaver Form'!C88,0))</f>
        <v>31</v>
      </c>
      <c r="F6" s="4">
        <f>DAY('Leaver Form'!B88)</f>
        <v>0</v>
      </c>
      <c r="G6" s="4">
        <f>DAY('Leaver Form'!C88)</f>
        <v>0</v>
      </c>
      <c r="I6" s="1" t="s">
        <v>119</v>
      </c>
      <c r="J6" s="5">
        <f>IF(AND(DAY('Leaver Form'!B88)=1,(DAY('Leaver Form'!C88)=E6)),1,0)</f>
        <v>0</v>
      </c>
      <c r="K6" s="5">
        <f>(YEAR('Leaver Form'!C88)-YEAR('Leaver Form'!B88))*12+MONTH('Leaver Form'!C88)-MONTH('Leaver Form'!B88)+1</f>
        <v>1</v>
      </c>
      <c r="L6" s="5">
        <f>IF(AND(DAY('Leaver Form'!B89)=1,(DAY('Leaver Form'!C89)=E7)),1,0)</f>
        <v>0</v>
      </c>
      <c r="M6" s="5">
        <f>(YEAR('Leaver Form'!C89)-YEAR('Leaver Form'!B89))*12+MONTH('Leaver Form'!C89)-MONTH('Leaver Form'!B89)+1</f>
        <v>1</v>
      </c>
      <c r="N6" s="5">
        <f>IF(AND(DAY('Leaver Form'!B90)=1,(DAY('Leaver Form'!C90)=E8)),1,0)</f>
        <v>0</v>
      </c>
      <c r="O6" s="5">
        <f>(YEAR('Leaver Form'!C90)-YEAR('Leaver Form'!B90))*12+MONTH('Leaver Form'!C90)-MONTH('Leaver Form'!B90)+1</f>
        <v>1</v>
      </c>
      <c r="P6" s="5">
        <f>IF(AND(DAY('Leaver Form'!B91)=1,(DAY('Leaver Form'!C91)=E9)),1,0)</f>
        <v>0</v>
      </c>
      <c r="Q6" s="5">
        <f>(YEAR('Leaver Form'!C91)-YEAR('Leaver Form'!B91))*12+MONTH('Leaver Form'!C91)-MONTH('Leaver Form'!B91)+1</f>
        <v>1</v>
      </c>
      <c r="R6" s="6">
        <f>IF(AND(DAY('Leaver Form'!B96)=1,(DAY('Leaver Form'!C96)=E12)),1,0)</f>
        <v>0</v>
      </c>
      <c r="S6" s="6">
        <f>(YEAR('Leaver Form'!C96)-YEAR('Leaver Form'!B96))*12+MONTH('Leaver Form'!C96)-MONTH('Leaver Form'!B96)+1</f>
        <v>1</v>
      </c>
      <c r="T6" s="6">
        <f>IF(AND(DAY('Leaver Form'!B97)=1,(DAY('Leaver Form'!C97)=E13)),1,0)</f>
        <v>0</v>
      </c>
      <c r="U6" s="6">
        <f>(YEAR('Leaver Form'!C97)-YEAR('Leaver Form'!B97))*12+MONTH('Leaver Form'!C97)-MONTH('Leaver Form'!B97)+1</f>
        <v>1</v>
      </c>
      <c r="V6" s="6">
        <f>IF(AND(DAY('Leaver Form'!B98)=1,(DAY('Leaver Form'!C98)=E13)),1,0)</f>
        <v>0</v>
      </c>
      <c r="W6" s="6">
        <f>(YEAR('Leaver Form'!C98)-YEAR('Leaver Form'!B98))*12+MONTH('Leaver Form'!C98)-MONTH('Leaver Form'!B98)+1</f>
        <v>1</v>
      </c>
      <c r="X6" s="6">
        <f>IF(AND(DAY('Leaver Form'!B99)=1,(DAY('Leaver Form'!C99)=E15)),1,0)</f>
        <v>0</v>
      </c>
      <c r="Y6" s="6">
        <f>(YEAR('Leaver Form'!C99)-YEAR('Leaver Form'!B99))*12+MONTH('Leaver Form'!C99)-MONTH('Leaver Form'!B99)+1</f>
        <v>1</v>
      </c>
    </row>
    <row r="7" spans="1:25">
      <c r="A7"/>
      <c r="B7"/>
      <c r="C7" s="3">
        <f>'Leaver Form'!H89/12</f>
        <v>0</v>
      </c>
      <c r="D7" s="134">
        <f>DAY(EOMONTH('Leaver Form'!B89,0))</f>
        <v>31</v>
      </c>
      <c r="E7" s="134">
        <f>DAY(EOMONTH('Leaver Form'!C89,0))</f>
        <v>31</v>
      </c>
      <c r="F7" s="4">
        <f>DAY('Leaver Form'!B89)</f>
        <v>0</v>
      </c>
      <c r="G7" s="4">
        <f>DAY('Leaver Form'!C89)</f>
        <v>0</v>
      </c>
      <c r="I7" s="1" t="s">
        <v>120</v>
      </c>
      <c r="J7" s="5">
        <f>IF(AND(DAY('Leaver Form'!B88)&gt;1,(DAY('Leaver Form'!C88)=E6)),1,0)</f>
        <v>0</v>
      </c>
      <c r="K7" s="5">
        <f>DATEDIF('Leaver Form'!B88,'Leaver Form'!C88,"ym")</f>
        <v>0</v>
      </c>
      <c r="L7" s="5">
        <f>IF(AND(DAY('Leaver Form'!B89)&gt;1,(DAY('Leaver Form'!C89)=E7)),1,0)</f>
        <v>0</v>
      </c>
      <c r="M7" s="5">
        <f>DATEDIF('Leaver Form'!B89,'Leaver Form'!C89,"ym")</f>
        <v>0</v>
      </c>
      <c r="N7" s="5">
        <f>IF(AND(DAY('Leaver Form'!B90)&gt;1,(DAY('Leaver Form'!C90)=E8)),1,0)</f>
        <v>0</v>
      </c>
      <c r="O7" s="5">
        <f>DATEDIF('Leaver Form'!B90,'Leaver Form'!C90,"ym")</f>
        <v>0</v>
      </c>
      <c r="P7" s="5">
        <f>IF(AND(DAY('Leaver Form'!B91)&gt;1,(DAY('Leaver Form'!C91)=E9)),1,0)</f>
        <v>0</v>
      </c>
      <c r="Q7" s="5">
        <f>DATEDIF('Leaver Form'!B91,'Leaver Form'!C91,"ym")</f>
        <v>0</v>
      </c>
      <c r="R7" s="6">
        <f>IF(AND(DAY('Leaver Form'!B96)&gt;1,(DAY('Leaver Form'!C96)=E12)),1,0)</f>
        <v>0</v>
      </c>
      <c r="S7" s="6">
        <f>DATEDIF('Leaver Form'!B96,'Leaver Form'!C96,"ym")</f>
        <v>0</v>
      </c>
      <c r="T7" s="6">
        <f>IF(AND(DAY('Leaver Form'!B97)&gt;1,(DAY('Leaver Form'!C97)=E13)),1,0)</f>
        <v>0</v>
      </c>
      <c r="U7" s="6">
        <f>DATEDIF('Leaver Form'!B97,'Leaver Form'!C97,"ym")</f>
        <v>0</v>
      </c>
      <c r="V7" s="6">
        <f>IF(AND(DAY('Leaver Form'!B98)&gt;1,(DAY('Leaver Form'!C98)=E14)),1,0)</f>
        <v>0</v>
      </c>
      <c r="W7" s="6">
        <f>DATEDIF('Leaver Form'!B98,'Leaver Form'!C98,"ym")</f>
        <v>0</v>
      </c>
      <c r="X7" s="6">
        <f>IF(AND(DAY('Leaver Form'!B99)&gt;1,(DAY('Leaver Form'!C99)=E15)),1,0)</f>
        <v>0</v>
      </c>
      <c r="Y7" s="6">
        <f>DATEDIF('Leaver Form'!B99,'Leaver Form'!C99,"ym")</f>
        <v>0</v>
      </c>
    </row>
    <row r="8" spans="1:25">
      <c r="A8"/>
      <c r="B8"/>
      <c r="C8" s="3">
        <f>'Leaver Form'!H90/12</f>
        <v>0</v>
      </c>
      <c r="D8" s="134">
        <f>DAY(EOMONTH('Leaver Form'!B90,0))</f>
        <v>31</v>
      </c>
      <c r="E8" s="134">
        <f>DAY(EOMONTH('Leaver Form'!C90,0))</f>
        <v>31</v>
      </c>
      <c r="F8" s="4">
        <f>DAY('Leaver Form'!B90)</f>
        <v>0</v>
      </c>
      <c r="G8" s="4">
        <f>DAY('Leaver Form'!C90)</f>
        <v>0</v>
      </c>
      <c r="I8" s="1" t="s">
        <v>121</v>
      </c>
      <c r="J8" s="5">
        <f>IF(AND(F6&gt;1,E6&lt;&gt;G6,F6&lt;=G6),1,0)</f>
        <v>0</v>
      </c>
      <c r="K8" s="5">
        <f>DATEDIF('Leaver Form'!B88,'Leaver Form'!C88,"ym")-1</f>
        <v>-1</v>
      </c>
      <c r="L8" s="5">
        <f>IF(AND(F7&gt;1,E7&lt;&gt;G7,F7&lt;=G7),1,0)</f>
        <v>0</v>
      </c>
      <c r="M8" s="5">
        <f>DATEDIF('Leaver Form'!B89,'Leaver Form'!C89,"ym")-1</f>
        <v>-1</v>
      </c>
      <c r="N8" s="5">
        <f>IF(AND(F8&gt;1,E8&lt;&gt;K8,F8&lt;=G8),1,0)</f>
        <v>0</v>
      </c>
      <c r="O8" s="5">
        <f>DATEDIF('Leaver Form'!B90,'Leaver Form'!C90,"ym")-1</f>
        <v>-1</v>
      </c>
      <c r="P8" s="5">
        <f>IF(AND(F9&gt;1,E9&lt;&gt;G9,F9&lt;=G9),1,0)</f>
        <v>0</v>
      </c>
      <c r="Q8" s="5">
        <f>DATEDIF('Leaver Form'!B91,'Leaver Form'!C91,"ym")-1</f>
        <v>-1</v>
      </c>
      <c r="R8" s="6">
        <f>IF(AND(F12&gt;1,E12&lt;&gt;G12,F12&lt;=G12),1,0)</f>
        <v>0</v>
      </c>
      <c r="S8" s="6">
        <f>DATEDIF('Leaver Form'!B96,'Leaver Form'!C96,"ym")-1</f>
        <v>-1</v>
      </c>
      <c r="T8" s="6">
        <f>IF(AND(F13&gt;1,E13&lt;&gt;G13,F13&lt;=G13),1,0)</f>
        <v>0</v>
      </c>
      <c r="U8" s="6">
        <f>DATEDIF('Leaver Form'!B97,'Leaver Form'!C97,"ym")-1</f>
        <v>-1</v>
      </c>
      <c r="V8" s="6">
        <f>IF(AND(F14&gt;1,E14&lt;&gt;G14,F14&lt;=G14),1,0)</f>
        <v>0</v>
      </c>
      <c r="W8" s="6">
        <f>DATEDIF('Leaver Form'!B98,'Leaver Form'!C98,"ym")-1</f>
        <v>-1</v>
      </c>
      <c r="X8" s="6">
        <f>IF(AND(F15&gt;1,E15&lt;&gt;G15,F15&lt;=G15),1,0)</f>
        <v>0</v>
      </c>
      <c r="Y8" s="6">
        <f>DATEDIF('Leaver Form'!B99,'Leaver Form'!C99,"ym")-1</f>
        <v>-1</v>
      </c>
    </row>
    <row r="9" spans="1:25">
      <c r="A9"/>
      <c r="B9"/>
      <c r="C9" s="3">
        <f>'Leaver Form'!H91/12</f>
        <v>0</v>
      </c>
      <c r="D9" s="134">
        <f>DAY(EOMONTH('Leaver Form'!B91,0))</f>
        <v>31</v>
      </c>
      <c r="E9" s="134">
        <f>DAY(EOMONTH('Leaver Form'!C91,0))</f>
        <v>31</v>
      </c>
      <c r="F9" s="4">
        <f>DAY('Leaver Form'!B91)</f>
        <v>0</v>
      </c>
      <c r="G9" s="4">
        <f>DAY('Leaver Form'!C91)</f>
        <v>0</v>
      </c>
      <c r="I9" s="1" t="s">
        <v>122</v>
      </c>
      <c r="J9" s="5">
        <f>IF(AND(DAY('Leaver Form'!B88)&gt;1,(F6&gt;G6)),1,0)</f>
        <v>0</v>
      </c>
      <c r="K9" s="5">
        <f>DATEDIF('Leaver Form'!B88,'Leaver Form'!C88,"ym")</f>
        <v>0</v>
      </c>
      <c r="L9" s="5">
        <f>IF(AND(DAY('Leaver Form'!B89)&gt;1,(F7&gt;G7)),1,0)</f>
        <v>0</v>
      </c>
      <c r="M9" s="5">
        <f>DATEDIF('Leaver Form'!B89,'Leaver Form'!C89,"ym")</f>
        <v>0</v>
      </c>
      <c r="N9" s="5">
        <f>IF(AND(DAY('Leaver Form'!B90)&gt;1,(F8&gt;G8)),1,0)</f>
        <v>0</v>
      </c>
      <c r="O9" s="5">
        <f>DATEDIF('Leaver Form'!B90,'Leaver Form'!C90,"ym")</f>
        <v>0</v>
      </c>
      <c r="P9" s="5">
        <f>IF(AND(DAY('Leaver Form'!B91)&gt;1,(F9&gt;G9)),1,0)</f>
        <v>0</v>
      </c>
      <c r="Q9" s="5">
        <f>DATEDIF('Leaver Form'!B91,'Leaver Form'!C91,"ym")</f>
        <v>0</v>
      </c>
      <c r="R9" s="6">
        <f>IF(AND(DAY('Leaver Form'!B96)&gt;1,(F12&gt;G12)),1,0)</f>
        <v>0</v>
      </c>
      <c r="S9" s="6">
        <f>DATEDIF('Leaver Form'!B96,'Leaver Form'!C96,"ym")</f>
        <v>0</v>
      </c>
      <c r="T9" s="6">
        <f>IF(AND(DAY('Leaver Form'!B97)&gt;1,(F13&gt;G13)),1,0)</f>
        <v>0</v>
      </c>
      <c r="U9" s="6">
        <f>DATEDIF('Leaver Form'!B97,'Leaver Form'!C97,"ym")</f>
        <v>0</v>
      </c>
      <c r="V9" s="6">
        <f>IF(AND(DAY('Leaver Form'!B98)&gt;1,(F14&gt;G14)),1,0)</f>
        <v>0</v>
      </c>
      <c r="W9" s="6">
        <f>DATEDIF('Leaver Form'!B98,'Leaver Form'!C98,"ym")</f>
        <v>0</v>
      </c>
      <c r="X9" s="6">
        <f>IF(AND(DAY('Leaver Form'!B99)&gt;1,(F15&gt;G15)),1,0)</f>
        <v>0</v>
      </c>
      <c r="Y9" s="6">
        <f>DATEDIF('Leaver Form'!B99,'Leaver Form'!C99,"ym")</f>
        <v>0</v>
      </c>
    </row>
    <row r="10" spans="1:25">
      <c r="A10"/>
      <c r="B10"/>
      <c r="C10" s="2"/>
      <c r="D10" s="2"/>
      <c r="E10" s="2"/>
      <c r="F10" s="4"/>
      <c r="G10" s="4"/>
      <c r="I10" s="1" t="s">
        <v>123</v>
      </c>
      <c r="J10" s="5">
        <f>IF(AND(DAY('Leaver Form'!B88)=1,(DAY('Leaver Form'!C88)&lt;&gt;E6)),1,0)</f>
        <v>0</v>
      </c>
      <c r="K10" s="5">
        <f>(YEAR('Leaver Form'!C88)-YEAR('Leaver Form'!B88))*12+MONTH('Leaver Form'!C88)-MONTH('Leaver Form'!B88)</f>
        <v>0</v>
      </c>
      <c r="L10" s="5">
        <f>IF(AND(DAY('Leaver Form'!B89)=1,(DAY('Leaver Form'!B89)&lt;&gt;E7)),1,0)</f>
        <v>0</v>
      </c>
      <c r="M10" s="5">
        <f>(YEAR('Leaver Form'!C89)-YEAR('Leaver Form'!B89))*12+MONTH('Leaver Form'!C89)-MONTH('Leaver Form'!B89)</f>
        <v>0</v>
      </c>
      <c r="N10" s="5">
        <f>IF(AND(DAY('Leaver Form'!B90)=1,(DAY('Leaver Form'!C90)&lt;&gt;E8)),1,0)</f>
        <v>0</v>
      </c>
      <c r="O10" s="5">
        <f>(YEAR('Leaver Form'!C90)-YEAR('Leaver Form'!B90))*12+MONTH('Leaver Form'!C90)-MONTH('Leaver Form'!B90)</f>
        <v>0</v>
      </c>
      <c r="P10" s="5">
        <f>IF(AND(DAY('Leaver Form'!B91)=1,(DAY('Leaver Form'!C91)&lt;&gt;E9)),1,0)</f>
        <v>0</v>
      </c>
      <c r="Q10" s="5">
        <f>(YEAR('Leaver Form'!C91)-YEAR('Leaver Form'!B91))*12+MONTH('Leaver Form'!C91)-MONTH('Leaver Form'!B91)</f>
        <v>0</v>
      </c>
      <c r="R10" s="6">
        <f>IF(AND(DAY('Leaver Form'!B96)=1,(DAY('Leaver Form'!C96)&lt;&gt;E12)),1,0)</f>
        <v>0</v>
      </c>
      <c r="S10" s="6">
        <f>(YEAR('Leaver Form'!C96)-YEAR('Leaver Form'!B96))*12+MONTH('Leaver Form'!C96)-MONTH('Leaver Form'!B96)</f>
        <v>0</v>
      </c>
      <c r="T10" s="6">
        <f>IF(AND(DAY('Leaver Form'!B97)=1,(DAY('Leaver Form'!C97)&lt;&gt;E13)),1,0)</f>
        <v>0</v>
      </c>
      <c r="U10" s="6">
        <f>(YEAR('Leaver Form'!C97)-YEAR('Leaver Form'!B97))*12+MONTH('Leaver Form'!C97)-MONTH('Leaver Form'!B97)</f>
        <v>0</v>
      </c>
      <c r="V10" s="6">
        <f>IF(AND(DAY('Leaver Form'!B98)=1,(DAY('Leaver Form'!C98)&lt;&gt;E14)),1,0)</f>
        <v>0</v>
      </c>
      <c r="W10" s="6">
        <f>(YEAR('Leaver Form'!C98)-YEAR('Leaver Form'!B98))*12+MONTH('Leaver Form'!C98)-MONTH('Leaver Form'!B98)</f>
        <v>0</v>
      </c>
      <c r="X10" s="6">
        <f>IF(AND(DAY('Leaver Form'!B99)=1,(DAY('Leaver Form'!C99)&lt;&gt;E15)),1,0)</f>
        <v>0</v>
      </c>
      <c r="Y10" s="6">
        <f>(YEAR('Leaver Form'!C99)-YEAR('Leaver Form'!B99))*12+MONTH('Leaver Form'!C99)-MONTH('Leaver Form'!B99)</f>
        <v>0</v>
      </c>
    </row>
    <row r="11" spans="1:25">
      <c r="A11"/>
      <c r="B11"/>
      <c r="C11" s="2"/>
      <c r="D11" s="2"/>
      <c r="E11" s="2"/>
      <c r="F11" s="4"/>
      <c r="G11" s="4"/>
      <c r="X11" s="1"/>
      <c r="Y11" s="1"/>
    </row>
    <row r="12" spans="1:25">
      <c r="A12"/>
      <c r="B12"/>
      <c r="C12" s="3">
        <f>'Leaver Form'!H96/12</f>
        <v>0</v>
      </c>
      <c r="D12" s="134">
        <f>DAY(EOMONTH('Leaver Form'!B96,0))</f>
        <v>31</v>
      </c>
      <c r="E12" s="134">
        <f>DAY(EOMONTH('Leaver Form'!C96,0))</f>
        <v>31</v>
      </c>
      <c r="F12" s="4">
        <f>DAY('Leaver Form'!B96)</f>
        <v>0</v>
      </c>
      <c r="G12" s="4">
        <f>DAY('Leaver Form'!C96)</f>
        <v>0</v>
      </c>
      <c r="X12" s="1"/>
      <c r="Y12" s="1"/>
    </row>
    <row r="13" spans="1:25">
      <c r="A13"/>
      <c r="B13"/>
      <c r="C13" s="3">
        <f>'Leaver Form'!H97/12</f>
        <v>0</v>
      </c>
      <c r="D13" s="134">
        <f>DAY(EOMONTH('Leaver Form'!B97,0))</f>
        <v>31</v>
      </c>
      <c r="E13" s="134">
        <f>DAY(EOMONTH('Leaver Form'!C97,0))</f>
        <v>31</v>
      </c>
      <c r="F13" s="4">
        <f>DAY('Leaver Form'!B97)</f>
        <v>0</v>
      </c>
      <c r="G13" s="4">
        <f>DAY('Leaver Form'!C97)</f>
        <v>0</v>
      </c>
      <c r="X13" s="1"/>
      <c r="Y13" s="1"/>
    </row>
    <row r="14" spans="1:25">
      <c r="A14"/>
      <c r="B14"/>
      <c r="C14" s="3">
        <f>'Leaver Form'!H98/12</f>
        <v>0</v>
      </c>
      <c r="D14" s="134">
        <f>DAY(EOMONTH('Leaver Form'!B98,0))</f>
        <v>31</v>
      </c>
      <c r="E14" s="134">
        <f>DAY(EOMONTH('Leaver Form'!C98,0))</f>
        <v>31</v>
      </c>
      <c r="F14" s="4">
        <f>DAY('Leaver Form'!B98)</f>
        <v>0</v>
      </c>
      <c r="G14" s="4">
        <f>DAY('Leaver Form'!C98)</f>
        <v>0</v>
      </c>
      <c r="X14" s="1"/>
      <c r="Y14" s="1"/>
    </row>
    <row r="15" spans="1:25">
      <c r="A15"/>
      <c r="B15"/>
      <c r="C15" s="3">
        <f>'Leaver Form'!H99/12</f>
        <v>0</v>
      </c>
      <c r="D15" s="134">
        <f>DAY(EOMONTH('Leaver Form'!B99,0))</f>
        <v>31</v>
      </c>
      <c r="E15" s="134">
        <f>DAY(EOMONTH('Leaver Form'!C99,0))</f>
        <v>31</v>
      </c>
      <c r="F15" s="4">
        <f>DAY('Leaver Form'!B99)</f>
        <v>0</v>
      </c>
      <c r="G15" s="4">
        <f>DAY('Leaver Form'!C99)</f>
        <v>0</v>
      </c>
      <c r="X15" s="1"/>
      <c r="Y15" s="1"/>
    </row>
    <row r="16" spans="1:25">
      <c r="A16"/>
      <c r="B16"/>
      <c r="C16" s="2"/>
      <c r="D16" s="2"/>
      <c r="E16" s="2"/>
      <c r="F16" s="4"/>
      <c r="G16" s="4"/>
      <c r="X16" s="1"/>
      <c r="Y16" s="1"/>
    </row>
    <row r="17" spans="1:25">
      <c r="A17"/>
      <c r="B17"/>
      <c r="C17" s="2"/>
      <c r="D17" s="2"/>
      <c r="E17" s="2"/>
      <c r="F17" s="4"/>
      <c r="G17" s="4"/>
      <c r="X17" s="1"/>
      <c r="Y17" s="1"/>
    </row>
    <row r="18" spans="1:25">
      <c r="A18"/>
      <c r="B18"/>
      <c r="C18" s="2"/>
      <c r="D18" s="134"/>
      <c r="E18" s="134"/>
      <c r="F18" s="4"/>
      <c r="G18" s="4"/>
      <c r="X18" s="1"/>
      <c r="Y18" s="1"/>
    </row>
    <row r="19" spans="1:25">
      <c r="A19"/>
      <c r="B19"/>
      <c r="X19" s="1"/>
      <c r="Y19" s="1"/>
    </row>
    <row r="20" spans="1:25">
      <c r="A20"/>
      <c r="B20"/>
      <c r="C20" s="133"/>
      <c r="D20" s="135"/>
      <c r="E20" s="135"/>
      <c r="F20" s="8"/>
      <c r="G20" s="8"/>
      <c r="X20" s="1"/>
      <c r="Y20" s="1"/>
    </row>
    <row r="21" spans="1:25">
      <c r="A21"/>
      <c r="B21"/>
      <c r="C21" s="133"/>
      <c r="D21" s="135"/>
      <c r="E21" s="135"/>
      <c r="F21" s="8"/>
      <c r="G21" s="8"/>
      <c r="X21" s="1"/>
      <c r="Y21" s="1"/>
    </row>
    <row r="22" spans="1:25">
      <c r="A22"/>
      <c r="B22"/>
      <c r="C22" s="2" t="s">
        <v>124</v>
      </c>
      <c r="D22" s="2"/>
      <c r="E22" s="2"/>
      <c r="F22" s="2"/>
      <c r="G22" s="2"/>
      <c r="X22" s="1"/>
      <c r="Y22" s="1"/>
    </row>
    <row r="23" spans="1:25">
      <c r="A23"/>
      <c r="B23"/>
      <c r="C23" s="2"/>
      <c r="D23" s="2"/>
      <c r="E23" s="2"/>
      <c r="F23" s="2"/>
      <c r="G23" s="2"/>
      <c r="J23" s="236" t="s">
        <v>113</v>
      </c>
      <c r="K23" s="236"/>
      <c r="L23" s="236"/>
      <c r="M23" s="236"/>
      <c r="N23" s="236"/>
      <c r="O23" s="236"/>
      <c r="P23" s="236"/>
      <c r="Q23" s="236"/>
      <c r="R23" s="237" t="s">
        <v>114</v>
      </c>
      <c r="S23" s="237"/>
      <c r="T23" s="237"/>
      <c r="U23" s="237"/>
      <c r="V23" s="237"/>
      <c r="W23" s="237"/>
      <c r="X23" s="237"/>
      <c r="Y23" s="237"/>
    </row>
    <row r="24" spans="1:25">
      <c r="A24"/>
      <c r="B24"/>
      <c r="C24" s="2"/>
      <c r="D24" s="2"/>
      <c r="E24" s="2"/>
      <c r="F24" s="2"/>
      <c r="G24" s="2"/>
      <c r="J24" s="1" t="s">
        <v>115</v>
      </c>
      <c r="K24" s="1" t="s">
        <v>115</v>
      </c>
      <c r="L24" s="1" t="s">
        <v>116</v>
      </c>
      <c r="M24" s="1" t="s">
        <v>116</v>
      </c>
      <c r="N24" s="1" t="s">
        <v>117</v>
      </c>
      <c r="O24" s="1" t="s">
        <v>117</v>
      </c>
      <c r="P24" s="1" t="s">
        <v>118</v>
      </c>
      <c r="Q24" s="1" t="s">
        <v>118</v>
      </c>
      <c r="R24" s="1" t="s">
        <v>115</v>
      </c>
      <c r="S24" s="1" t="s">
        <v>115</v>
      </c>
      <c r="T24" s="1" t="s">
        <v>116</v>
      </c>
      <c r="U24" s="1" t="s">
        <v>116</v>
      </c>
      <c r="V24" s="1" t="s">
        <v>117</v>
      </c>
      <c r="W24" s="1" t="s">
        <v>117</v>
      </c>
      <c r="X24" s="1" t="s">
        <v>118</v>
      </c>
      <c r="Y24" s="1" t="s">
        <v>118</v>
      </c>
    </row>
    <row r="25" spans="1:25">
      <c r="A25"/>
      <c r="B25" t="s">
        <v>115</v>
      </c>
      <c r="C25" s="3">
        <f>'Previous Year Final Salary'!H20/12</f>
        <v>0</v>
      </c>
      <c r="D25" s="134">
        <f>DAY(EOMONTH('Previous Year Final Salary'!B20,0))</f>
        <v>31</v>
      </c>
      <c r="E25" s="134">
        <f>DAY(EOMONTH('Previous Year Final Salary'!C20,0))</f>
        <v>31</v>
      </c>
      <c r="F25" s="4">
        <f>DAY('Previous Year Final Salary'!B20)</f>
        <v>0</v>
      </c>
      <c r="G25" s="4">
        <f>DAY('Previous Year Final Salary'!C20)</f>
        <v>0</v>
      </c>
      <c r="I25" s="1" t="s">
        <v>125</v>
      </c>
      <c r="J25" s="5">
        <f>IF(AND(DAY('Previous Year Final Salary'!B20)=1,(DAY('Previous Year Final Salary'!C20)=E25)),1,0)</f>
        <v>0</v>
      </c>
      <c r="K25" s="5">
        <f>(YEAR('Previous Year Final Salary'!C20)-YEAR('Previous Year Final Salary'!B20))*12+MONTH('Previous Year Final Salary'!C20)-MONTH('Previous Year Final Salary'!B20)+1</f>
        <v>1</v>
      </c>
      <c r="L25" s="5">
        <f>IF(AND(DAY('Previous Year Final Salary'!B21)=1,(DAY('Previous Year Final Salary'!C21)=E26)),1,0)</f>
        <v>0</v>
      </c>
      <c r="M25" s="5">
        <f>(YEAR('Previous Year Final Salary'!C21)-YEAR('Previous Year Final Salary'!B21))*12+MONTH('Previous Year Final Salary'!C21)-MONTH('Previous Year Final Salary'!B21)+1</f>
        <v>1</v>
      </c>
      <c r="N25" s="5">
        <f>IF(AND(DAY('Previous Year Final Salary'!B22)=1,(DAY('Previous Year Final Salary'!C22)=E27)),1,0)</f>
        <v>0</v>
      </c>
      <c r="O25" s="5">
        <f>(YEAR('Previous Year Final Salary'!C22)-YEAR('Previous Year Final Salary'!B22))*12+MONTH('Previous Year Final Salary'!C22)-MONTH('Previous Year Final Salary'!B22)+1</f>
        <v>1</v>
      </c>
      <c r="P25" s="5">
        <f>IF(AND(DAY('Previous Year Final Salary'!B23)=1,(DAY('Previous Year Final Salary'!C23)=E28)),1,0)</f>
        <v>0</v>
      </c>
      <c r="Q25" s="5">
        <f>(YEAR('Previous Year Final Salary'!C23)-YEAR('Previous Year Final Salary'!B23))*12+MONTH('Previous Year Final Salary'!C23)-MONTH('Previous Year Final Salary'!B23)+1</f>
        <v>1</v>
      </c>
      <c r="R25" s="6">
        <f>IF(AND(DAY('Previous Year Final Salary'!B28)=1,(DAY('Previous Year Final Salary'!C28)=E31)),1,0)</f>
        <v>0</v>
      </c>
      <c r="S25" s="6">
        <f>(YEAR('Previous Year Final Salary'!C28)-YEAR('Previous Year Final Salary'!B28))*12+MONTH('Previous Year Final Salary'!C28)-MONTH('Previous Year Final Salary'!B28)+1</f>
        <v>1</v>
      </c>
      <c r="T25" s="6">
        <f>IF(AND(DAY('Previous Year Final Salary'!B29)=1,(DAY('Previous Year Final Salary'!C29)=E32)),1,0)</f>
        <v>0</v>
      </c>
      <c r="U25" s="6">
        <f>(YEAR('Previous Year Final Salary'!C29)-YEAR('Previous Year Final Salary'!B29))*12+MONTH('Previous Year Final Salary'!C29)-MONTH('Previous Year Final Salary'!B29)+1</f>
        <v>1</v>
      </c>
      <c r="V25" s="6">
        <f>IF(AND(DAY('Previous Year Final Salary'!B30)=1,(DAY('Previous Year Final Salary'!C30)=E33)),1,0)</f>
        <v>0</v>
      </c>
      <c r="W25" s="6">
        <f>(YEAR('Previous Year Final Salary'!C30)-YEAR('Previous Year Final Salary'!B30))*12+MONTH('Previous Year Final Salary'!C30)-MONTH('Previous Year Final Salary'!B30)+1</f>
        <v>1</v>
      </c>
      <c r="X25" s="6">
        <f>IF(AND(DAY('Previous Year Final Salary'!B31)=1,(DAY('Previous Year Final Salary'!C31)=E34)),1,0)</f>
        <v>0</v>
      </c>
      <c r="Y25" s="6">
        <f>(YEAR('Previous Year Final Salary'!C31)-YEAR('Previous Year Final Salary'!B31))*12+MONTH('Previous Year Final Salary'!C31)-MONTH('Previous Year Final Salary'!B31)+1</f>
        <v>1</v>
      </c>
    </row>
    <row r="26" spans="1:25">
      <c r="A26"/>
      <c r="B26" t="s">
        <v>116</v>
      </c>
      <c r="C26" s="3">
        <f>'Previous Year Final Salary'!H21/12</f>
        <v>0</v>
      </c>
      <c r="D26" s="134">
        <f>DAY(EOMONTH('Previous Year Final Salary'!B21,0))</f>
        <v>31</v>
      </c>
      <c r="E26" s="134">
        <f>DAY(EOMONTH('Previous Year Final Salary'!C21,0))</f>
        <v>31</v>
      </c>
      <c r="F26" s="4">
        <f>DAY('Previous Year Final Salary'!B21)</f>
        <v>0</v>
      </c>
      <c r="G26" s="4">
        <f>DAY('Previous Year Final Salary'!C21)</f>
        <v>0</v>
      </c>
      <c r="I26" s="1" t="s">
        <v>120</v>
      </c>
      <c r="J26" s="5">
        <f>IF(AND(DAY('Previous Year Final Salary'!B20)&gt;1,(DAY('Previous Year Final Salary'!C20)=E25)),1,0)</f>
        <v>0</v>
      </c>
      <c r="K26" s="5">
        <f>DATEDIF('Previous Year Final Salary'!B20,'Previous Year Final Salary'!C20,"ym")</f>
        <v>0</v>
      </c>
      <c r="L26" s="5">
        <f>IF(AND(DAY('Previous Year Final Salary'!B21)&gt;1,(DAY('Previous Year Final Salary'!C21)=E26)),1,0)</f>
        <v>0</v>
      </c>
      <c r="M26" s="5">
        <f>DATEDIF('Previous Year Final Salary'!B21,'Previous Year Final Salary'!C21,"ym")</f>
        <v>0</v>
      </c>
      <c r="N26" s="5">
        <f>IF(AND(DAY('Previous Year Final Salary'!B22)&gt;1,(DAY('Previous Year Final Salary'!C22)=E27)),1,0)</f>
        <v>0</v>
      </c>
      <c r="O26" s="159">
        <f>DATEDIF('Previous Year Final Salary'!B22,'Previous Year Final Salary'!C22,"ym")</f>
        <v>0</v>
      </c>
      <c r="P26" s="5">
        <f>IF(AND(DAY('Previous Year Final Salary'!B23)&gt;1,(DAY('Previous Year Final Salary'!C23)=E28)),1,0)</f>
        <v>0</v>
      </c>
      <c r="Q26" s="5">
        <f>DATEDIF('Previous Year Final Salary'!B23,'Previous Year Final Salary'!C23,"ym")</f>
        <v>0</v>
      </c>
      <c r="R26" s="6">
        <f>IF(AND(DAY('Previous Year Final Salary'!B28)&gt;1,(DAY('Previous Year Final Salary'!C28)=E31)),1,0)</f>
        <v>0</v>
      </c>
      <c r="S26" s="6">
        <f>DATEDIF('Previous Year Final Salary'!B28,'Previous Year Final Salary'!C28,"ym")</f>
        <v>0</v>
      </c>
      <c r="T26" s="6">
        <f>IF(AND(DAY('Previous Year Final Salary'!B29)&gt;1,(DAY('Previous Year Final Salary'!C29)=E32)),1,0)</f>
        <v>0</v>
      </c>
      <c r="U26" s="6">
        <f>DATEDIF('Previous Year Final Salary'!B29,'Previous Year Final Salary'!C29,"ym")</f>
        <v>0</v>
      </c>
      <c r="V26" s="6">
        <f>IF(AND(DAY('Previous Year Final Salary'!B30)&gt;1,(DAY('Previous Year Final Salary'!C30)=E33)),1,0)</f>
        <v>0</v>
      </c>
      <c r="W26" s="6">
        <f>DATEDIF('Previous Year Final Salary'!B30,'Previous Year Final Salary'!C30,"ym")</f>
        <v>0</v>
      </c>
      <c r="X26" s="6">
        <f>IF(AND(DAY('Previous Year Final Salary'!B31)&gt;1,(DAY('Previous Year Final Salary'!C31)=E34)),1,0)</f>
        <v>0</v>
      </c>
      <c r="Y26" s="6">
        <f>DATEDIF('Previous Year Final Salary'!B31,'Previous Year Final Salary'!C31,"ym")</f>
        <v>0</v>
      </c>
    </row>
    <row r="27" spans="1:25">
      <c r="A27"/>
      <c r="B27" t="s">
        <v>117</v>
      </c>
      <c r="C27" s="3">
        <f>'Previous Year Final Salary'!H22/12</f>
        <v>0</v>
      </c>
      <c r="D27" s="134">
        <f>DAY(EOMONTH('Previous Year Final Salary'!B22,0))</f>
        <v>31</v>
      </c>
      <c r="E27" s="134">
        <f>DAY(EOMONTH('Previous Year Final Salary'!C22,0))</f>
        <v>31</v>
      </c>
      <c r="F27" s="4">
        <f>DAY('Previous Year Final Salary'!B22)</f>
        <v>0</v>
      </c>
      <c r="G27" s="4">
        <f>DAY('Previous Year Final Salary'!C22)</f>
        <v>0</v>
      </c>
      <c r="H27" s="161" t="s">
        <v>126</v>
      </c>
      <c r="I27" s="1" t="s">
        <v>121</v>
      </c>
      <c r="J27" s="5">
        <f>IF(AND(F25&gt;1,E25&lt;&gt;G25,F25&lt;=G25),1,0)</f>
        <v>0</v>
      </c>
      <c r="K27" s="5">
        <f>DATEDIF('Previous Year Final Salary'!B20,'Previous Year Final Salary'!C20,"ym")-1</f>
        <v>-1</v>
      </c>
      <c r="L27" s="5">
        <f>IF(AND(F26&gt;1,E26&lt;&gt;G26,F26&lt;=G26),1,0)</f>
        <v>0</v>
      </c>
      <c r="M27" s="5">
        <f>DATEDIF('Previous Year Final Salary'!B21,'Previous Year Final Salary'!C21,"ym")-1</f>
        <v>-1</v>
      </c>
      <c r="N27" s="5">
        <f>IF(AND(F27&gt;1,E27&lt;&gt;K27,F27&lt;=G27),1,0)</f>
        <v>0</v>
      </c>
      <c r="O27" s="159">
        <f>DATEDIF('Previous Year Final Salary'!B22,'Previous Year Final Salary'!C22,"ym")-1</f>
        <v>-1</v>
      </c>
      <c r="P27" s="5">
        <f>IF(AND(F28&gt;1,E28&lt;&gt;G28,F28&lt;=G28),1,0)</f>
        <v>0</v>
      </c>
      <c r="Q27" s="5">
        <f>DATEDIF('Previous Year Final Salary'!B23,'Previous Year Final Salary'!C23,"ym")-1</f>
        <v>-1</v>
      </c>
      <c r="R27" s="6">
        <f>IF(AND(F31&gt;1,E31&lt;&gt;G31,F31&lt;=G31),1,0)</f>
        <v>0</v>
      </c>
      <c r="S27" s="6">
        <f>DATEDIF('Previous Year Final Salary'!B28,'Previous Year Final Salary'!C28,"ym")-1</f>
        <v>-1</v>
      </c>
      <c r="T27" s="6">
        <f>IF(AND(F32&gt;1,E32&lt;&gt;G32,F32&lt;=G32),1,0)</f>
        <v>0</v>
      </c>
      <c r="U27" s="6">
        <f>DATEDIF('Previous Year Final Salary'!B29,'Previous Year Final Salary'!C29,"ym")-1</f>
        <v>-1</v>
      </c>
      <c r="V27" s="6">
        <f>IF(AND(F33&gt;1,E33&lt;&gt;G33,F33&lt;=G33),1,0)</f>
        <v>0</v>
      </c>
      <c r="W27" s="6">
        <f>DATEDIF('Previous Year Final Salary'!B30,'Previous Year Final Salary'!C30,"ym")-1</f>
        <v>-1</v>
      </c>
      <c r="X27" s="6">
        <f>IF(AND(F34&gt;1,E34&lt;&gt;G34,F34&lt;=G34),1,0)</f>
        <v>0</v>
      </c>
      <c r="Y27" s="6">
        <f>DATEDIF('Previous Year Final Salary'!B31,'Previous Year Final Salary'!C31,"ym")-1</f>
        <v>-1</v>
      </c>
    </row>
    <row r="28" spans="1:25">
      <c r="A28"/>
      <c r="B28" t="s">
        <v>118</v>
      </c>
      <c r="C28" s="3">
        <f>'Previous Year Final Salary'!H23/12</f>
        <v>0</v>
      </c>
      <c r="D28" s="134">
        <f>DAY(EOMONTH('Previous Year Final Salary'!B23,0))</f>
        <v>31</v>
      </c>
      <c r="E28" s="134">
        <f>DAY(EOMONTH('Previous Year Final Salary'!C23,0))</f>
        <v>31</v>
      </c>
      <c r="F28" s="4">
        <f>DAY('Previous Year Final Salary'!B23)</f>
        <v>0</v>
      </c>
      <c r="G28" s="4">
        <f>DAY('Previous Year Final Salary'!C23)</f>
        <v>0</v>
      </c>
      <c r="H28" s="161" t="s">
        <v>126</v>
      </c>
      <c r="I28" s="1" t="s">
        <v>122</v>
      </c>
      <c r="J28" s="5">
        <f>IF(AND(DAY('Previous Year Final Salary'!B20)&gt;1,(F25&gt;G25)),1,0)</f>
        <v>0</v>
      </c>
      <c r="K28" s="5">
        <f>DATEDIF('Previous Year Final Salary'!B20,'Previous Year Final Salary'!C20,"ym")</f>
        <v>0</v>
      </c>
      <c r="L28" s="5">
        <f>IF(AND(DAY('Previous Year Final Salary'!B21)&gt;1,(F26&gt;G26)),1,0)</f>
        <v>0</v>
      </c>
      <c r="M28" s="5">
        <f>DATEDIF('Previous Year Final Salary'!B21,'Previous Year Final Salary'!C21,"ym")</f>
        <v>0</v>
      </c>
      <c r="N28" s="5">
        <f>IF(AND(DAY('Previous Year Final Salary'!B22)&gt;1,(F27&gt;G27)),1,0)</f>
        <v>0</v>
      </c>
      <c r="O28" s="160">
        <f>DATEDIF('Previous Year Final Salary'!B22,'Previous Year Final Salary'!C22,"ym")</f>
        <v>0</v>
      </c>
      <c r="P28" s="5">
        <f>IF(AND(DAY('Previous Year Final Salary'!B23)&gt;1,(F28&gt;G28)),1,0)</f>
        <v>0</v>
      </c>
      <c r="Q28" s="5">
        <f>DATEDIF('Previous Year Final Salary'!B23,'Previous Year Final Salary'!C23,"ym")</f>
        <v>0</v>
      </c>
      <c r="R28" s="6">
        <f>IF(AND(DAY('Previous Year Final Salary'!B28)&gt;1,(F31&gt;G31)),1,0)</f>
        <v>0</v>
      </c>
      <c r="S28" s="6">
        <f>DATEDIF('Previous Year Final Salary'!B28,'Previous Year Final Salary'!C28,"ym")</f>
        <v>0</v>
      </c>
      <c r="T28" s="6">
        <f>IF(AND(DAY('Previous Year Final Salary'!B29)&gt;1,(F32&gt;G32)),1,0)</f>
        <v>0</v>
      </c>
      <c r="U28" s="6">
        <f>DATEDIF('Previous Year Final Salary'!B29,'Previous Year Final Salary'!C29,"ym")</f>
        <v>0</v>
      </c>
      <c r="V28" s="6">
        <f>IF(AND(DAY('Previous Year Final Salary'!B30)&gt;1,F33&gt;G33),1,0)</f>
        <v>0</v>
      </c>
      <c r="W28" s="6">
        <f>DATEDIF('Previous Year Final Salary'!B30,'Previous Year Final Salary'!C30,"ym")</f>
        <v>0</v>
      </c>
      <c r="X28" s="6">
        <f>IF(AND(DAY('Previous Year Final Salary'!B31)&gt;1,(F34&gt;G34)),1,0)</f>
        <v>0</v>
      </c>
      <c r="Y28" s="6">
        <f>DATEDIF('Previous Year Final Salary'!B31,'Previous Year Final Salary'!C31,"ym")</f>
        <v>0</v>
      </c>
    </row>
    <row r="29" spans="1:25">
      <c r="A29"/>
      <c r="B29"/>
      <c r="C29" s="2"/>
      <c r="D29" s="134"/>
      <c r="E29" s="134"/>
      <c r="F29" s="4"/>
      <c r="G29" s="4"/>
      <c r="I29" s="1" t="s">
        <v>123</v>
      </c>
      <c r="J29" s="5">
        <f>IF(AND(DAY('Previous Year Final Salary'!B20)=1,(DAY('Previous Year Final Salary'!C20)&lt;&gt;E25)),1,0)</f>
        <v>0</v>
      </c>
      <c r="K29" s="5">
        <f>(YEAR('Previous Year Final Salary'!C20)-YEAR('Previous Year Final Salary'!B20))*12+MONTH('Previous Year Final Salary'!C20)-MONTH('Previous Year Final Salary'!B20)</f>
        <v>0</v>
      </c>
      <c r="L29" s="5">
        <f>IF(AND(DAY('Previous Year Final Salary'!B21)=1,(DAY('Previous Year Final Salary'!B21)&lt;&gt;E26)),1,0)</f>
        <v>0</v>
      </c>
      <c r="M29" s="5">
        <f>(YEAR('Previous Year Final Salary'!C21)-YEAR('Previous Year Final Salary'!B21))*12+MONTH('Previous Year Final Salary'!C21)-MONTH('Previous Year Final Salary'!B21)</f>
        <v>0</v>
      </c>
      <c r="N29" s="5">
        <f>IF(AND(DAY('Previous Year Final Salary'!B22)=1,(DAY('Previous Year Final Salary'!C22)&lt;&gt;E27)),1,0)</f>
        <v>0</v>
      </c>
      <c r="O29" s="160">
        <f>(YEAR('Previous Year Final Salary'!C22)-YEAR('Previous Year Final Salary'!B22))*12+MONTH('Previous Year Final Salary'!C22)-MONTH('Previous Year Final Salary'!B22)</f>
        <v>0</v>
      </c>
      <c r="P29" s="5">
        <f>IF(AND(DAY('Previous Year Final Salary'!B23)=1,(DAY('Previous Year Final Salary'!C23)&lt;&gt;E28)),1,0)</f>
        <v>0</v>
      </c>
      <c r="Q29" s="5">
        <f>(YEAR('Previous Year Final Salary'!C23)-YEAR('Previous Year Final Salary'!B23))*12+MONTH('Previous Year Final Salary'!C23)-MONTH('Previous Year Final Salary'!B23)</f>
        <v>0</v>
      </c>
      <c r="R29" s="6">
        <f>IF(AND(DAY('Previous Year Final Salary'!B28)=1,(DAY('Previous Year Final Salary'!C28)&lt;&gt;E31)),1,0)</f>
        <v>0</v>
      </c>
      <c r="S29" s="6">
        <f>(YEAR('Previous Year Final Salary'!C28)-YEAR('Previous Year Final Salary'!B28))*12+MONTH('Previous Year Final Salary'!C28)-MONTH('Previous Year Final Salary'!B28)</f>
        <v>0</v>
      </c>
      <c r="T29" s="6">
        <f>IF(AND(DAY('Previous Year Final Salary'!B29)=1,(DAY('Previous Year Final Salary'!C29)&lt;&gt;E32)),1,0)</f>
        <v>0</v>
      </c>
      <c r="U29" s="6">
        <f>(YEAR('Previous Year Final Salary'!C29)-YEAR('Previous Year Final Salary'!B29))*12+MONTH('Previous Year Final Salary'!C29)-MONTH('Previous Year Final Salary'!B29)</f>
        <v>0</v>
      </c>
      <c r="V29" s="6">
        <f>IF(AND(DAY('Previous Year Final Salary'!B30)=1,(DAY('Previous Year Final Salary'!C30)&lt;&gt;E33)),1,0)</f>
        <v>0</v>
      </c>
      <c r="W29" s="6">
        <f>(YEAR('Previous Year Final Salary'!C30)-YEAR('Previous Year Final Salary'!B30))*12+MONTH('Previous Year Final Salary'!C30)-MONTH('Previous Year Final Salary'!B30)</f>
        <v>0</v>
      </c>
      <c r="X29" s="6">
        <f>IF(AND(DAY('Previous Year Final Salary'!B31)=1,(DAY('Previous Year Final Salary'!C31)&lt;&gt;E34)),1,0)</f>
        <v>0</v>
      </c>
      <c r="Y29" s="6">
        <f>(YEAR('Previous Year Final Salary'!C31)-YEAR('Previous Year Final Salary'!B31))*12+MONTH('Previous Year Final Salary'!C31)-MONTH('Previous Year Final Salary'!B31)</f>
        <v>0</v>
      </c>
    </row>
    <row r="30" spans="1:25">
      <c r="A30"/>
      <c r="B30"/>
      <c r="C30" s="2"/>
      <c r="D30" s="134"/>
      <c r="E30" s="134"/>
      <c r="F30" s="4"/>
      <c r="G30" s="4"/>
      <c r="X30" s="1"/>
      <c r="Y30" s="1"/>
    </row>
    <row r="31" spans="1:25">
      <c r="A31"/>
      <c r="B31"/>
      <c r="C31" s="3">
        <f>'Previous Year Final Salary'!H28/12</f>
        <v>0</v>
      </c>
      <c r="D31" s="134">
        <f>DAY(EOMONTH('Previous Year Final Salary'!B28,0))</f>
        <v>31</v>
      </c>
      <c r="E31" s="134">
        <f>DAY(EOMONTH('Previous Year Final Salary'!C28,0))</f>
        <v>31</v>
      </c>
      <c r="F31" s="4">
        <f>DAY('Previous Year Final Salary'!B28)</f>
        <v>0</v>
      </c>
      <c r="G31" s="4">
        <f>DAY('Previous Year Final Salary'!C28)</f>
        <v>0</v>
      </c>
      <c r="X31" s="1"/>
      <c r="Y31" s="1"/>
    </row>
    <row r="32" spans="1:25">
      <c r="A32"/>
      <c r="B32"/>
      <c r="C32" s="3">
        <f>'Previous Year Final Salary'!H29/12</f>
        <v>0</v>
      </c>
      <c r="D32" s="134">
        <f>DAY(EOMONTH('Previous Year Final Salary'!B29,0))</f>
        <v>31</v>
      </c>
      <c r="E32" s="134">
        <f>DAY(EOMONTH('Previous Year Final Salary'!C29,0))</f>
        <v>31</v>
      </c>
      <c r="F32" s="4">
        <f>DAY('Previous Year Final Salary'!B29)</f>
        <v>0</v>
      </c>
      <c r="G32" s="4">
        <f>DAY('Previous Year Final Salary'!C29)</f>
        <v>0</v>
      </c>
      <c r="I32" s="1" t="s">
        <v>127</v>
      </c>
      <c r="X32" s="1"/>
      <c r="Y32" s="1"/>
    </row>
    <row r="33" spans="1:25">
      <c r="A33"/>
      <c r="B33"/>
      <c r="C33" s="3">
        <f>'Previous Year Final Salary'!H30/12</f>
        <v>0</v>
      </c>
      <c r="D33" s="134">
        <f>DAY(EOMONTH('Previous Year Final Salary'!B30,0))</f>
        <v>31</v>
      </c>
      <c r="E33" s="134">
        <f>DAY(EOMONTH('Previous Year Final Salary'!C30,0))</f>
        <v>31</v>
      </c>
      <c r="F33" s="4">
        <f>DAY('Previous Year Final Salary'!B30)</f>
        <v>0</v>
      </c>
      <c r="G33" s="4">
        <f>DAY('Previous Year Final Salary'!C30)</f>
        <v>0</v>
      </c>
      <c r="X33" s="1"/>
      <c r="Y33" s="1"/>
    </row>
    <row r="34" spans="1:25">
      <c r="A34"/>
      <c r="B34"/>
      <c r="C34" s="3">
        <f>'Previous Year Final Salary'!H31/12</f>
        <v>0</v>
      </c>
      <c r="D34" s="134">
        <f>DAY(EOMONTH('Previous Year Final Salary'!B31,0))</f>
        <v>31</v>
      </c>
      <c r="E34" s="134">
        <f>DAY(EOMONTH('Previous Year Final Salary'!C31,0))</f>
        <v>31</v>
      </c>
      <c r="F34" s="4">
        <f>DAY('Previous Year Final Salary'!B31)</f>
        <v>0</v>
      </c>
      <c r="G34" s="4">
        <f>DAY('Previous Year Final Salary'!C31)</f>
        <v>0</v>
      </c>
      <c r="X34" s="1"/>
      <c r="Y34" s="1"/>
    </row>
    <row r="35" spans="1:25">
      <c r="A35"/>
      <c r="B35"/>
      <c r="C35" s="2"/>
      <c r="D35" s="2"/>
      <c r="E35" s="2"/>
      <c r="F35" s="4"/>
      <c r="G35" s="4"/>
      <c r="X35" s="1"/>
      <c r="Y35" s="1"/>
    </row>
    <row r="36" spans="1:25">
      <c r="A36"/>
      <c r="B36"/>
      <c r="C36" s="2"/>
      <c r="D36" s="2"/>
      <c r="E36" s="2"/>
      <c r="F36" s="4"/>
      <c r="G36" s="4"/>
      <c r="X36" s="1"/>
      <c r="Y36" s="1"/>
    </row>
    <row r="37" spans="1:25">
      <c r="A37"/>
      <c r="B37"/>
      <c r="C37" s="2"/>
      <c r="D37" s="134"/>
      <c r="E37" s="134"/>
      <c r="F37" s="4"/>
      <c r="G37" s="4"/>
      <c r="X37" s="1"/>
      <c r="Y37" s="1"/>
    </row>
    <row r="38" spans="1:25">
      <c r="A38"/>
      <c r="B38"/>
      <c r="X38" s="1"/>
      <c r="Y38" s="1"/>
    </row>
    <row r="39" spans="1:25">
      <c r="A39"/>
      <c r="B39"/>
      <c r="X39" s="1"/>
      <c r="Y39" s="1"/>
    </row>
    <row r="40" spans="1:25">
      <c r="A40"/>
      <c r="B40"/>
      <c r="C40" s="7">
        <f>'Leaver Form'!H88/12</f>
        <v>0</v>
      </c>
      <c r="D40" s="134">
        <f>DAY(EOMONTH('Leaver Form'!B88,0))</f>
        <v>31</v>
      </c>
      <c r="E40" s="134">
        <f>DAY(EOMONTH('Leaver Form'!C88,0))</f>
        <v>31</v>
      </c>
      <c r="F40" s="8">
        <f>DAY('Leaver Form'!B88)</f>
        <v>0</v>
      </c>
      <c r="G40" s="8">
        <f>DAY('Leaver Form'!C88)</f>
        <v>0</v>
      </c>
      <c r="X40" s="1"/>
      <c r="Y40" s="1"/>
    </row>
    <row r="41" spans="1:25">
      <c r="A41"/>
      <c r="B41"/>
      <c r="C41" s="3">
        <f>'Leaver Form'!H89/12</f>
        <v>0</v>
      </c>
      <c r="D41" s="134">
        <f>DAY(EOMONTH('Leaver Form'!B89,0))</f>
        <v>31</v>
      </c>
      <c r="E41" s="134">
        <f>DAY(EOMONTH('Leaver Form'!C89,0))</f>
        <v>31</v>
      </c>
      <c r="F41" s="8">
        <f>DAY('Leaver Form'!B89)</f>
        <v>0</v>
      </c>
      <c r="G41" s="8">
        <f>DAY('Leaver Form'!C89)</f>
        <v>0</v>
      </c>
      <c r="X41" s="1"/>
      <c r="Y41" s="1"/>
    </row>
    <row r="42" spans="1:25">
      <c r="A42"/>
      <c r="B42"/>
      <c r="C42" s="133"/>
      <c r="D42" s="135"/>
      <c r="E42" s="135"/>
      <c r="F42" s="8"/>
      <c r="G42" s="8"/>
      <c r="X42" s="1"/>
      <c r="Y42" s="1"/>
    </row>
    <row r="43" spans="1:25">
      <c r="A43"/>
      <c r="B43"/>
      <c r="C43" s="133"/>
      <c r="D43" s="135"/>
      <c r="E43" s="135"/>
      <c r="F43" s="8"/>
      <c r="G43" s="8"/>
      <c r="X43" s="1"/>
      <c r="Y43" s="1"/>
    </row>
    <row r="44" spans="1:25">
      <c r="A44"/>
      <c r="B44"/>
      <c r="C44" s="2" t="s">
        <v>128</v>
      </c>
      <c r="D44" s="2"/>
      <c r="E44" s="2"/>
      <c r="F44" s="2"/>
      <c r="G44" s="2"/>
      <c r="X44" s="1"/>
      <c r="Y44" s="1"/>
    </row>
    <row r="45" spans="1:25">
      <c r="A45"/>
      <c r="B45"/>
      <c r="C45" s="2"/>
      <c r="D45" s="2"/>
      <c r="E45" s="2"/>
      <c r="F45" s="2"/>
      <c r="G45" s="2"/>
      <c r="J45" s="236" t="s">
        <v>113</v>
      </c>
      <c r="K45" s="236"/>
      <c r="L45" s="236"/>
      <c r="M45" s="236"/>
      <c r="N45" s="236"/>
      <c r="O45" s="236"/>
      <c r="P45" s="236"/>
      <c r="Q45" s="236"/>
      <c r="R45" s="237" t="s">
        <v>114</v>
      </c>
      <c r="S45" s="237"/>
      <c r="T45" s="237"/>
      <c r="U45" s="237"/>
      <c r="V45" s="237"/>
      <c r="W45" s="237"/>
      <c r="X45" s="237"/>
      <c r="Y45" s="237"/>
    </row>
    <row r="46" spans="1:25">
      <c r="A46"/>
      <c r="B46"/>
      <c r="C46" s="2"/>
      <c r="D46" s="2"/>
      <c r="E46" s="2"/>
      <c r="F46" s="2"/>
      <c r="G46" s="2"/>
      <c r="J46" s="1" t="s">
        <v>115</v>
      </c>
      <c r="K46" s="1" t="s">
        <v>115</v>
      </c>
      <c r="L46" s="1" t="s">
        <v>116</v>
      </c>
      <c r="M46" s="1" t="s">
        <v>116</v>
      </c>
      <c r="N46" s="1" t="s">
        <v>117</v>
      </c>
      <c r="O46" s="1" t="s">
        <v>117</v>
      </c>
      <c r="P46" s="1" t="s">
        <v>118</v>
      </c>
      <c r="Q46" s="1" t="s">
        <v>118</v>
      </c>
      <c r="R46" s="1" t="s">
        <v>115</v>
      </c>
      <c r="S46" s="1" t="s">
        <v>115</v>
      </c>
      <c r="T46" s="1" t="s">
        <v>116</v>
      </c>
      <c r="U46" s="1" t="s">
        <v>116</v>
      </c>
      <c r="V46" s="1" t="s">
        <v>117</v>
      </c>
      <c r="W46" s="1" t="s">
        <v>117</v>
      </c>
      <c r="X46" s="1" t="s">
        <v>118</v>
      </c>
      <c r="Y46" s="1" t="s">
        <v>118</v>
      </c>
    </row>
    <row r="47" spans="1:25">
      <c r="A47"/>
      <c r="B47"/>
      <c r="C47" s="3">
        <f>'Previous Year Final Salary'!H47/12</f>
        <v>0</v>
      </c>
      <c r="D47" s="134">
        <f>DAY(EOMONTH('Previous Year Final Salary'!B47,0))</f>
        <v>31</v>
      </c>
      <c r="E47" s="134">
        <f>DAY(EOMONTH('Previous Year Final Salary'!C47,0))</f>
        <v>31</v>
      </c>
      <c r="F47" s="4">
        <f>DAY('Previous Year Final Salary'!B47)</f>
        <v>0</v>
      </c>
      <c r="G47" s="4">
        <f>DAY('Previous Year Final Salary'!C47)</f>
        <v>0</v>
      </c>
      <c r="I47" s="1" t="s">
        <v>119</v>
      </c>
      <c r="J47" s="5">
        <f>IF(AND(DAY('Previous Year Final Salary'!B47)=1,(DAY('Previous Year Final Salary'!C47)=E47)),1,0)</f>
        <v>0</v>
      </c>
      <c r="K47" s="5">
        <f>(YEAR('Previous Year Final Salary'!C47)-YEAR('Previous Year Final Salary'!B47))*12+MONTH('Previous Year Final Salary'!C47)-MONTH('Previous Year Final Salary'!B47)+1</f>
        <v>1</v>
      </c>
      <c r="L47" s="5">
        <f>IF(AND(DAY('Previous Year Final Salary'!B48)=1,(DAY('Previous Year Final Salary'!C48)=E48)),1,0)</f>
        <v>0</v>
      </c>
      <c r="M47" s="5">
        <f>(YEAR('Previous Year Final Salary'!C48)-YEAR('Previous Year Final Salary'!B48))*12+MONTH('Previous Year Final Salary'!C48)-MONTH('Previous Year Final Salary'!B48)+1</f>
        <v>1</v>
      </c>
      <c r="N47" s="5">
        <f>IF(AND(DAY('Previous Year Final Salary'!B49)=1,(DAY('Previous Year Final Salary'!C49)=E49)),1,0)</f>
        <v>0</v>
      </c>
      <c r="O47" s="5">
        <f>(YEAR('Previous Year Final Salary'!C49)-YEAR('Previous Year Final Salary'!B49))*12+MONTH('Previous Year Final Salary'!C49)-MONTH('Previous Year Final Salary'!B49)+1</f>
        <v>1</v>
      </c>
      <c r="P47" s="5">
        <f>IF(AND(DAY('Previous Year Final Salary'!B50)=1,(DAY('Previous Year Final Salary'!C50)=E50)),1,0)</f>
        <v>0</v>
      </c>
      <c r="Q47" s="5">
        <f>(YEAR('Previous Year Final Salary'!C50)-YEAR('Previous Year Final Salary'!B50))*12+MONTH('Previous Year Final Salary'!C50)-MONTH('Previous Year Final Salary'!B50)+1</f>
        <v>1</v>
      </c>
      <c r="R47" s="6">
        <f>IF(AND(DAY('Previous Year Final Salary'!B55)=1,(DAY('Previous Year Final Salary'!C55)=E53)),1,0)</f>
        <v>0</v>
      </c>
      <c r="S47" s="6">
        <f>(YEAR('Previous Year Final Salary'!C55)-YEAR('Previous Year Final Salary'!B55))*12+MONTH('Previous Year Final Salary'!C55)-MONTH('Previous Year Final Salary'!B55)+1</f>
        <v>1</v>
      </c>
      <c r="T47" s="6">
        <f>IF(AND(DAY('Previous Year Final Salary'!B56)=1,(DAY('Previous Year Final Salary'!C56)=E54)),1,0)</f>
        <v>0</v>
      </c>
      <c r="U47" s="6">
        <f>(YEAR('Previous Year Final Salary'!C56)-YEAR('Previous Year Final Salary'!B56))*12+MONTH('Previous Year Final Salary'!C56)-MONTH('Previous Year Final Salary'!B56)+1</f>
        <v>1</v>
      </c>
      <c r="V47" s="6">
        <f>IF(AND(DAY('Previous Year Final Salary'!B57)=1,(DAY('Previous Year Final Salary'!C57)=E55)),1,0)</f>
        <v>0</v>
      </c>
      <c r="W47" s="6">
        <f>(YEAR('Previous Year Final Salary'!C57)-YEAR('Previous Year Final Salary'!B57))*12+MONTH('Previous Year Final Salary'!C57)-MONTH('Previous Year Final Salary'!B57)+1</f>
        <v>1</v>
      </c>
      <c r="X47" s="6">
        <f>IF(AND(DAY('Previous Year Final Salary'!B58)=1,(DAY('Previous Year Final Salary'!C58)=E56)),1,0)</f>
        <v>0</v>
      </c>
      <c r="Y47" s="6">
        <f>(YEAR('Previous Year Final Salary'!C58)-YEAR('Previous Year Final Salary'!B58))*12+MONTH('Previous Year Final Salary'!C58)-MONTH('Previous Year Final Salary'!B58)+1</f>
        <v>1</v>
      </c>
    </row>
    <row r="48" spans="1:25">
      <c r="A48"/>
      <c r="B48"/>
      <c r="C48" s="3">
        <f>'Previous Year Final Salary'!H48/12</f>
        <v>0</v>
      </c>
      <c r="D48" s="134">
        <f>DAY(EOMONTH('Previous Year Final Salary'!B48,0))</f>
        <v>31</v>
      </c>
      <c r="E48" s="134">
        <f>DAY(EOMONTH('Previous Year Final Salary'!C48,0))</f>
        <v>31</v>
      </c>
      <c r="F48" s="4">
        <f>DAY('Previous Year Final Salary'!B48)</f>
        <v>0</v>
      </c>
      <c r="G48" s="4">
        <f>DAY('Previous Year Final Salary'!C48)</f>
        <v>0</v>
      </c>
      <c r="I48" s="1" t="s">
        <v>120</v>
      </c>
      <c r="J48" s="5">
        <f>IF(AND(DAY('Previous Year Final Salary'!B47)&gt;1,(DAY('Previous Year Final Salary'!C47)=E47)),1,0)</f>
        <v>0</v>
      </c>
      <c r="K48" s="5">
        <f>DATEDIF('Previous Year Final Salary'!B47,'Previous Year Final Salary'!C47,"ym")</f>
        <v>0</v>
      </c>
      <c r="L48" s="5">
        <f>IF(AND(DAY('Previous Year Final Salary'!B48)&gt;1,(DAY('Previous Year Final Salary'!C48)=E48)),1,0)</f>
        <v>0</v>
      </c>
      <c r="M48" s="5">
        <f>DATEDIF('Previous Year Final Salary'!B48,'Previous Year Final Salary'!C48,"ym")</f>
        <v>0</v>
      </c>
      <c r="N48" s="5">
        <f>IF(AND(DAY('Previous Year Final Salary'!B49)&gt;1,(DAY('Previous Year Final Salary'!C49)=E49)),1,0)</f>
        <v>0</v>
      </c>
      <c r="O48" s="5">
        <f>DATEDIF('Previous Year Final Salary'!B49,'Previous Year Final Salary'!C49,"ym")</f>
        <v>0</v>
      </c>
      <c r="P48" s="5">
        <f>IF(AND(DAY('Previous Year Final Salary'!B50)&gt;1,(DAY('Previous Year Final Salary'!C50)=E50)),1,0)</f>
        <v>0</v>
      </c>
      <c r="Q48" s="5">
        <f>DATEDIF('Previous Year Final Salary'!B50,'Previous Year Final Salary'!C50,"ym")</f>
        <v>0</v>
      </c>
      <c r="R48" s="6">
        <f>IF(AND(DAY('Previous Year Final Salary'!B55)&gt;1,(DAY('Previous Year Final Salary'!C55)=E53)),1,0)</f>
        <v>0</v>
      </c>
      <c r="S48" s="6">
        <f>DATEDIF('Previous Year Final Salary'!B55,'Previous Year Final Salary'!C55,"ym")</f>
        <v>0</v>
      </c>
      <c r="T48" s="6">
        <f>IF(AND(DAY('Previous Year Final Salary'!B56)&gt;1,(DAY('Previous Year Final Salary'!C56)=E54)),1,0)</f>
        <v>0</v>
      </c>
      <c r="U48" s="6">
        <f>DATEDIF('Previous Year Final Salary'!B56,'Previous Year Final Salary'!C56,"ym")</f>
        <v>0</v>
      </c>
      <c r="V48" s="6">
        <f>IF(AND(DAY('Previous Year Final Salary'!B57)&gt;1,(DAY('Previous Year Final Salary'!C57)=E55)),1,0)</f>
        <v>0</v>
      </c>
      <c r="W48" s="6">
        <f>DATEDIF('Previous Year Final Salary'!B57,'Previous Year Final Salary'!C57,"ym")</f>
        <v>0</v>
      </c>
      <c r="X48" s="6">
        <f>IF(AND(DAY('Previous Year Final Salary'!B58)&gt;1,(DAY('Previous Year Final Salary'!C58)=E56)),1,0)</f>
        <v>0</v>
      </c>
      <c r="Y48" s="6">
        <f>DATEDIF('Previous Year Final Salary'!B58,'Previous Year Final Salary'!C58,"ym")</f>
        <v>0</v>
      </c>
    </row>
    <row r="49" spans="1:25">
      <c r="A49"/>
      <c r="B49"/>
      <c r="C49" s="3">
        <f>'Previous Year Final Salary'!H49/12</f>
        <v>0</v>
      </c>
      <c r="D49" s="134">
        <f>DAY(EOMONTH('Previous Year Final Salary'!B49,0))</f>
        <v>31</v>
      </c>
      <c r="E49" s="134">
        <f>DAY(EOMONTH('Previous Year Final Salary'!C49,0))</f>
        <v>31</v>
      </c>
      <c r="F49" s="4">
        <f>DAY('Previous Year Final Salary'!B49)</f>
        <v>0</v>
      </c>
      <c r="G49" s="4">
        <f>DAY('Previous Year Final Salary'!C49)</f>
        <v>0</v>
      </c>
      <c r="I49" s="1" t="s">
        <v>121</v>
      </c>
      <c r="J49" s="5">
        <f>IF(AND(F47&gt;1,E47&lt;&gt;G47,F47&lt;=G47),1,0)</f>
        <v>0</v>
      </c>
      <c r="K49" s="5">
        <f>DATEDIF('Previous Year Final Salary'!B47,'Previous Year Final Salary'!C47,"ym")-1</f>
        <v>-1</v>
      </c>
      <c r="L49" s="5">
        <f>IF(AND(F48&gt;1,E48&lt;&gt;G48,F48&lt;=G48),1,0)</f>
        <v>0</v>
      </c>
      <c r="M49" s="5">
        <f>DATEDIF('Previous Year Final Salary'!B48,'Previous Year Final Salary'!C48,"ym")-1</f>
        <v>-1</v>
      </c>
      <c r="N49" s="5">
        <f>IF(AND(F49&gt;1,E49&lt;&gt;K49,F49&lt;=G49),1,0)</f>
        <v>0</v>
      </c>
      <c r="O49" s="5">
        <f>DATEDIF('Previous Year Final Salary'!B49,'Previous Year Final Salary'!C49,"ym")-1</f>
        <v>-1</v>
      </c>
      <c r="P49" s="5">
        <f>IF(AND(F50&gt;1,E50&lt;&gt;G50,F50&lt;=G50),1,0)</f>
        <v>0</v>
      </c>
      <c r="Q49" s="5">
        <f>DATEDIF('Previous Year Final Salary'!B50,'Previous Year Final Salary'!C50,"ym")-1</f>
        <v>-1</v>
      </c>
      <c r="R49" s="6">
        <f>IF(AND(F53&gt;1,E53&lt;&gt;G53,F53&lt;=G53),1,0)</f>
        <v>0</v>
      </c>
      <c r="S49" s="6">
        <f>DATEDIF('Previous Year Final Salary'!B55,'Previous Year Final Salary'!C55,"ym")-1</f>
        <v>-1</v>
      </c>
      <c r="T49" s="6">
        <f>IF(AND(F54&gt;1,E54&lt;&gt;G54,F54&lt;=G54),1,0)</f>
        <v>0</v>
      </c>
      <c r="U49" s="6">
        <f>DATEDIF('Previous Year Final Salary'!B56,'Previous Year Final Salary'!C56,"ym")-1</f>
        <v>-1</v>
      </c>
      <c r="V49" s="6">
        <f>IF(AND(F55&gt;1,E55&lt;&gt;G55,F55&lt;=G55),1,0)</f>
        <v>0</v>
      </c>
      <c r="W49" s="6">
        <f>DATEDIF('Previous Year Final Salary'!B57,'Previous Year Final Salary'!C57,"ym")-1</f>
        <v>-1</v>
      </c>
      <c r="X49" s="6">
        <f>IF(AND(F56&gt;1,E56&lt;&gt;G56,F56&lt;=G56),1,0)</f>
        <v>0</v>
      </c>
      <c r="Y49" s="6">
        <f>DATEDIF('Previous Year Final Salary'!B58,'Previous Year Final Salary'!C58,"ym")-1</f>
        <v>-1</v>
      </c>
    </row>
    <row r="50" spans="1:25">
      <c r="A50"/>
      <c r="B50"/>
      <c r="C50" s="3">
        <f>'Previous Year Final Salary'!H50/12</f>
        <v>0</v>
      </c>
      <c r="D50" s="134">
        <f>DAY(EOMONTH('Previous Year Final Salary'!B50,0))</f>
        <v>31</v>
      </c>
      <c r="E50" s="134">
        <f>DAY(EOMONTH('Previous Year Final Salary'!C50,0))</f>
        <v>31</v>
      </c>
      <c r="F50" s="4">
        <f>DAY('Previous Year Final Salary'!B50)</f>
        <v>0</v>
      </c>
      <c r="G50" s="4">
        <f>DAY('Previous Year Final Salary'!C50)</f>
        <v>0</v>
      </c>
      <c r="I50" s="1" t="s">
        <v>122</v>
      </c>
      <c r="J50" s="5">
        <f>IF(AND(DAY('Previous Year Final Salary'!B47)&gt;1,(F47&gt;G47)),1,0)</f>
        <v>0</v>
      </c>
      <c r="K50" s="5">
        <f>DATEDIF('Previous Year Final Salary'!B47,'Previous Year Final Salary'!C47,"ym")</f>
        <v>0</v>
      </c>
      <c r="L50" s="5">
        <f>IF(AND(DAY('Previous Year Final Salary'!B48)&gt;1,(F48&gt;G48)),1,0)</f>
        <v>0</v>
      </c>
      <c r="M50" s="5">
        <f>DATEDIF('Previous Year Final Salary'!B48,'Previous Year Final Salary'!C48,"ym")</f>
        <v>0</v>
      </c>
      <c r="N50" s="5">
        <f>IF(AND(DAY('Previous Year Final Salary'!B49)&gt;1,(F49&gt;G49)),1,0)</f>
        <v>0</v>
      </c>
      <c r="O50" s="5">
        <f>DATEDIF('Previous Year Final Salary'!B49,'Previous Year Final Salary'!C49,"ym")</f>
        <v>0</v>
      </c>
      <c r="P50" s="5">
        <f>IF(AND(DAY('Previous Year Final Salary'!B50)&gt;1,(F50&gt;G50)),1,0)</f>
        <v>0</v>
      </c>
      <c r="Q50" s="5">
        <f>DATEDIF('Previous Year Final Salary'!B50,'Previous Year Final Salary'!C50,"ym")</f>
        <v>0</v>
      </c>
      <c r="R50" s="6">
        <f>IF(AND(DAY('Previous Year Final Salary'!B55)&gt;1,(F53&gt;G53)),1,0)</f>
        <v>0</v>
      </c>
      <c r="S50" s="6">
        <f>DATEDIF('Previous Year Final Salary'!B55,'Previous Year Final Salary'!C55,"ym")</f>
        <v>0</v>
      </c>
      <c r="T50" s="6">
        <f>IF(AND(DAY('Previous Year Final Salary'!B56)&gt;1,(F54&gt;G54)),1,0)</f>
        <v>0</v>
      </c>
      <c r="U50" s="6">
        <f>DATEDIF('Previous Year Final Salary'!B56,'Previous Year Final Salary'!C56,"ym")</f>
        <v>0</v>
      </c>
      <c r="V50" s="6">
        <f>IF(AND(DAY('Previous Year Final Salary'!B57)&gt;1,F55&gt;G55),1,0)</f>
        <v>0</v>
      </c>
      <c r="W50" s="6">
        <f>DATEDIF('Previous Year Final Salary'!B57,'Previous Year Final Salary'!C57,"ym")</f>
        <v>0</v>
      </c>
      <c r="X50" s="6">
        <f>IF(AND(DAY('Previous Year Final Salary'!B58)&gt;1,(F56&gt;G56)),1,0)</f>
        <v>0</v>
      </c>
      <c r="Y50" s="6">
        <f>DATEDIF('Previous Year Final Salary'!B58,'Previous Year Final Salary'!C58,"ym")</f>
        <v>0</v>
      </c>
    </row>
    <row r="51" spans="1:25">
      <c r="A51"/>
      <c r="B51"/>
      <c r="C51" s="3"/>
      <c r="D51" s="134"/>
      <c r="E51" s="134"/>
      <c r="F51" s="4"/>
      <c r="G51" s="4"/>
      <c r="I51" s="1" t="s">
        <v>123</v>
      </c>
      <c r="J51" s="5">
        <f>IF(AND(DAY('Previous Year Final Salary'!B47)=1,(DAY('Previous Year Final Salary'!C47)&lt;&gt;E47)),1,0)</f>
        <v>0</v>
      </c>
      <c r="K51" s="5">
        <f>(YEAR('Previous Year Final Salary'!C47)-YEAR('Previous Year Final Salary'!B47))*12+MONTH('Previous Year Final Salary'!C47)-MONTH('Previous Year Final Salary'!B47)</f>
        <v>0</v>
      </c>
      <c r="L51" s="5">
        <f>IF(AND(DAY('Previous Year Final Salary'!B48)=1,(DAY('Previous Year Final Salary'!B48)&lt;&gt;E48)),1,0)</f>
        <v>0</v>
      </c>
      <c r="M51" s="5">
        <f>(YEAR('Previous Year Final Salary'!C48)-YEAR('Previous Year Final Salary'!B48))*12+MONTH('Previous Year Final Salary'!C48)-MONTH('Previous Year Final Salary'!B48)</f>
        <v>0</v>
      </c>
      <c r="N51" s="5">
        <f>IF(AND(DAY('Previous Year Final Salary'!B49)=1,(DAY('Previous Year Final Salary'!C49)&lt;&gt;E49)),1,0)</f>
        <v>0</v>
      </c>
      <c r="O51" s="5">
        <f>(YEAR('Previous Year Final Salary'!C49)-YEAR('Previous Year Final Salary'!B49))*12+MONTH('Previous Year Final Salary'!C49)-MONTH('Previous Year Final Salary'!B49)</f>
        <v>0</v>
      </c>
      <c r="P51" s="5">
        <f>IF(AND(DAY('Previous Year Final Salary'!B50)=1,(DAY('Previous Year Final Salary'!C50)&lt;&gt;E50)),1,0)</f>
        <v>0</v>
      </c>
      <c r="Q51" s="5">
        <f>(YEAR('Previous Year Final Salary'!C50)-YEAR('Previous Year Final Salary'!B50))*12+MONTH('Previous Year Final Salary'!C50)-MONTH('Previous Year Final Salary'!B50)</f>
        <v>0</v>
      </c>
      <c r="R51" s="6">
        <f>IF(AND(DAY('Previous Year Final Salary'!B55)=1,(DAY('Previous Year Final Salary'!C55)&lt;&gt;E53)),1,0)</f>
        <v>0</v>
      </c>
      <c r="S51" s="6">
        <f>(YEAR('Previous Year Final Salary'!C55)-YEAR('Previous Year Final Salary'!B55))*12+MONTH('Previous Year Final Salary'!C55)-MONTH('Previous Year Final Salary'!B55)</f>
        <v>0</v>
      </c>
      <c r="T51" s="6">
        <f>IF(AND(DAY('Previous Year Final Salary'!B56)=1,(DAY('Previous Year Final Salary'!C56)&lt;&gt;E54)),1,0)</f>
        <v>0</v>
      </c>
      <c r="U51" s="6">
        <f>(YEAR('Previous Year Final Salary'!C56)-YEAR('Previous Year Final Salary'!B56))*12+MONTH('Previous Year Final Salary'!C56)-MONTH('Previous Year Final Salary'!B56)</f>
        <v>0</v>
      </c>
      <c r="V51" s="6">
        <f>IF(AND(DAY('Previous Year Final Salary'!B57)=1,(DAY('Previous Year Final Salary'!C57)&lt;&gt;E55)),1,0)</f>
        <v>0</v>
      </c>
      <c r="W51" s="6">
        <f>(YEAR('Previous Year Final Salary'!C57)-YEAR('Previous Year Final Salary'!B57))*12+MONTH('Previous Year Final Salary'!C57)-MONTH('Previous Year Final Salary'!B57)</f>
        <v>0</v>
      </c>
      <c r="X51" s="6">
        <f>IF(AND(DAY('Previous Year Final Salary'!B58)=1,(DAY('Previous Year Final Salary'!C58)&lt;&gt;E56)),1,0)</f>
        <v>0</v>
      </c>
      <c r="Y51" s="6">
        <f>(YEAR('Previous Year Final Salary'!C58)-YEAR('Previous Year Final Salary'!B58))*12+MONTH('Previous Year Final Salary'!C58)-MONTH('Previous Year Final Salary'!B58)</f>
        <v>0</v>
      </c>
    </row>
    <row r="52" spans="1:25">
      <c r="A52"/>
      <c r="B52"/>
      <c r="C52" s="3"/>
      <c r="D52" s="134"/>
      <c r="E52" s="134"/>
      <c r="F52" s="4"/>
      <c r="G52" s="4"/>
      <c r="X52" s="1"/>
      <c r="Y52" s="1"/>
    </row>
    <row r="53" spans="1:25">
      <c r="A53"/>
      <c r="B53"/>
      <c r="C53" s="3">
        <f>'Previous Year Final Salary'!H55/12</f>
        <v>0</v>
      </c>
      <c r="D53" s="134">
        <f>DAY(EOMONTH('Previous Year Final Salary'!B55,0))</f>
        <v>31</v>
      </c>
      <c r="E53" s="134">
        <f>DAY(EOMONTH('Previous Year Final Salary'!C55,0))</f>
        <v>31</v>
      </c>
      <c r="F53" s="4">
        <f>DAY('Previous Year Final Salary'!B55)</f>
        <v>0</v>
      </c>
      <c r="G53" s="4">
        <f>DAY('Previous Year Final Salary'!C55)</f>
        <v>0</v>
      </c>
      <c r="X53" s="1"/>
      <c r="Y53" s="1"/>
    </row>
    <row r="54" spans="1:25">
      <c r="A54"/>
      <c r="B54"/>
      <c r="C54" s="3">
        <f>'Previous Year Final Salary'!H56/12</f>
        <v>0</v>
      </c>
      <c r="D54" s="134">
        <f>DAY(EOMONTH('Previous Year Final Salary'!B56,0))</f>
        <v>31</v>
      </c>
      <c r="E54" s="134">
        <f>DAY(EOMONTH('Previous Year Final Salary'!C56,0))</f>
        <v>31</v>
      </c>
      <c r="F54" s="4">
        <f>DAY('Previous Year Final Salary'!B56)</f>
        <v>0</v>
      </c>
      <c r="G54" s="4">
        <f>DAY('Previous Year Final Salary'!C56)</f>
        <v>0</v>
      </c>
      <c r="X54" s="1"/>
      <c r="Y54" s="1"/>
    </row>
    <row r="55" spans="1:25">
      <c r="A55"/>
      <c r="B55"/>
      <c r="C55" s="3">
        <f>'Previous Year Final Salary'!H57/12</f>
        <v>0</v>
      </c>
      <c r="D55" s="134">
        <f>DAY(EOMONTH('Previous Year Final Salary'!B57,0))</f>
        <v>31</v>
      </c>
      <c r="E55" s="134">
        <f>DAY(EOMONTH('Previous Year Final Salary'!C57,0))</f>
        <v>31</v>
      </c>
      <c r="F55" s="4">
        <f>DAY('Previous Year Final Salary'!B57)</f>
        <v>0</v>
      </c>
      <c r="G55" s="4">
        <f>DAY('Previous Year Final Salary'!C57)</f>
        <v>0</v>
      </c>
      <c r="X55" s="1"/>
      <c r="Y55" s="1"/>
    </row>
    <row r="56" spans="1:25">
      <c r="A56"/>
      <c r="B56"/>
      <c r="C56" s="3">
        <f>'Previous Year Final Salary'!H58/12</f>
        <v>0</v>
      </c>
      <c r="D56" s="134">
        <f>DAY(EOMONTH('Previous Year Final Salary'!B58,0))</f>
        <v>31</v>
      </c>
      <c r="E56" s="134">
        <f>DAY(EOMONTH('Previous Year Final Salary'!C58,0))</f>
        <v>31</v>
      </c>
      <c r="F56" s="4">
        <f>DAY('Previous Year Final Salary'!B58)</f>
        <v>0</v>
      </c>
      <c r="G56" s="4">
        <f>DAY('Previous Year Final Salary'!C58)</f>
        <v>0</v>
      </c>
      <c r="X56" s="1"/>
      <c r="Y56" s="1"/>
    </row>
    <row r="57" spans="1:25">
      <c r="A57"/>
      <c r="B57"/>
      <c r="C57" s="2"/>
      <c r="D57" s="2"/>
      <c r="E57" s="2"/>
      <c r="F57" s="4"/>
      <c r="G57" s="4"/>
      <c r="X57" s="1"/>
      <c r="Y57" s="1"/>
    </row>
    <row r="58" spans="1:25">
      <c r="A58"/>
      <c r="B58"/>
      <c r="C58" s="2"/>
      <c r="D58" s="2"/>
      <c r="E58" s="2"/>
      <c r="F58" s="4"/>
      <c r="G58" s="4"/>
      <c r="X58" s="1"/>
      <c r="Y58" s="1"/>
    </row>
    <row r="59" spans="1:25">
      <c r="A59"/>
      <c r="B59"/>
      <c r="C59" s="2"/>
      <c r="D59" s="134"/>
      <c r="E59" s="134"/>
      <c r="F59" s="4"/>
      <c r="G59" s="4"/>
      <c r="X59" s="1"/>
      <c r="Y59" s="1"/>
    </row>
    <row r="60" spans="1:25">
      <c r="A60"/>
      <c r="B60"/>
      <c r="X60" s="1"/>
      <c r="Y60" s="1"/>
    </row>
    <row r="61" spans="1:25">
      <c r="A61"/>
      <c r="B61"/>
      <c r="X61" s="1"/>
      <c r="Y61" s="1"/>
    </row>
    <row r="62" spans="1:25">
      <c r="A62"/>
      <c r="B62"/>
      <c r="C62" s="7">
        <f>'Leaver Form'!H110/12</f>
        <v>0</v>
      </c>
      <c r="D62" s="134">
        <f>DAY(EOMONTH('Leaver Form'!B110,0))</f>
        <v>31</v>
      </c>
      <c r="E62" s="134">
        <f>DAY(EOMONTH('Leaver Form'!C110,0))</f>
        <v>31</v>
      </c>
      <c r="F62" s="8">
        <f>DAY('Leaver Form'!B110)</f>
        <v>0</v>
      </c>
      <c r="G62" s="8">
        <f>DAY('Leaver Form'!C110)</f>
        <v>0</v>
      </c>
      <c r="X62" s="1"/>
      <c r="Y62" s="1"/>
    </row>
    <row r="63" spans="1:25">
      <c r="A63"/>
      <c r="B63"/>
      <c r="C63" s="3">
        <f>'Leaver Form'!H111/12</f>
        <v>0</v>
      </c>
      <c r="D63" s="134">
        <f>DAY(EOMONTH('Leaver Form'!B111,0))</f>
        <v>31</v>
      </c>
      <c r="E63" s="134">
        <f>DAY(EOMONTH('Leaver Form'!C111,0))</f>
        <v>31</v>
      </c>
      <c r="F63" s="8">
        <f>DAY('Leaver Form'!B111)</f>
        <v>0</v>
      </c>
      <c r="G63" s="8">
        <f>DAY('Leaver Form'!C111)</f>
        <v>0</v>
      </c>
      <c r="X63" s="1"/>
      <c r="Y63" s="1"/>
    </row>
    <row r="64" spans="1:25">
      <c r="A64"/>
      <c r="B64"/>
      <c r="C64" s="133"/>
      <c r="D64" s="135"/>
      <c r="E64" s="135"/>
      <c r="F64" s="8"/>
      <c r="G64" s="8"/>
      <c r="X64" s="1"/>
      <c r="Y64" s="1"/>
    </row>
    <row r="65" spans="1:2">
      <c r="A65" s="1" t="s">
        <v>129</v>
      </c>
    </row>
    <row r="66" spans="1:2">
      <c r="A66" s="1" t="s">
        <v>130</v>
      </c>
    </row>
    <row r="67" spans="1:2">
      <c r="A67" s="1" t="s">
        <v>131</v>
      </c>
    </row>
    <row r="69" spans="1:2">
      <c r="A69" s="1" t="s">
        <v>129</v>
      </c>
      <c r="B69" s="1" t="s">
        <v>132</v>
      </c>
    </row>
    <row r="70" spans="1:2">
      <c r="A70" s="1" t="s">
        <v>133</v>
      </c>
      <c r="B70" s="1" t="s">
        <v>134</v>
      </c>
    </row>
    <row r="71" spans="1:2">
      <c r="A71" s="1" t="s">
        <v>135</v>
      </c>
      <c r="B71" s="1" t="s">
        <v>134</v>
      </c>
    </row>
    <row r="72" spans="1:2">
      <c r="A72" s="1" t="s">
        <v>136</v>
      </c>
      <c r="B72" s="1" t="s">
        <v>134</v>
      </c>
    </row>
    <row r="73" spans="1:2">
      <c r="A73" s="1" t="s">
        <v>137</v>
      </c>
      <c r="B73" s="1" t="s">
        <v>134</v>
      </c>
    </row>
    <row r="74" spans="1:2">
      <c r="A74" s="1" t="s">
        <v>138</v>
      </c>
      <c r="B74" s="1" t="s">
        <v>139</v>
      </c>
    </row>
    <row r="75" spans="1:2">
      <c r="A75" s="1" t="s">
        <v>140</v>
      </c>
      <c r="B75" s="1" t="s">
        <v>139</v>
      </c>
    </row>
    <row r="76" spans="1:2">
      <c r="A76" s="1" t="s">
        <v>141</v>
      </c>
      <c r="B76" s="1" t="s">
        <v>139</v>
      </c>
    </row>
    <row r="77" spans="1:2">
      <c r="A77" s="1" t="s">
        <v>142</v>
      </c>
      <c r="B77" s="1" t="s">
        <v>139</v>
      </c>
    </row>
    <row r="79" spans="1:2">
      <c r="A79" s="9" t="s">
        <v>129</v>
      </c>
      <c r="B79" s="1" t="s">
        <v>132</v>
      </c>
    </row>
    <row r="80" spans="1:2">
      <c r="A80" s="9" t="s">
        <v>143</v>
      </c>
      <c r="B80" s="1" t="s">
        <v>139</v>
      </c>
    </row>
    <row r="81" spans="1:2">
      <c r="A81" s="10" t="s">
        <v>144</v>
      </c>
      <c r="B81" s="98" t="s">
        <v>145</v>
      </c>
    </row>
    <row r="82" spans="1:2">
      <c r="A82" s="9" t="s">
        <v>146</v>
      </c>
      <c r="B82" s="1" t="s">
        <v>139</v>
      </c>
    </row>
    <row r="83" spans="1:2">
      <c r="A83" s="10" t="s">
        <v>147</v>
      </c>
      <c r="B83" s="98" t="s">
        <v>148</v>
      </c>
    </row>
    <row r="84" spans="1:2">
      <c r="A84" s="10" t="s">
        <v>149</v>
      </c>
      <c r="B84" s="98" t="s">
        <v>148</v>
      </c>
    </row>
    <row r="85" spans="1:2">
      <c r="A85" s="10" t="s">
        <v>150</v>
      </c>
      <c r="B85" s="98" t="s">
        <v>148</v>
      </c>
    </row>
    <row r="86" spans="1:2">
      <c r="A86" s="9" t="s">
        <v>151</v>
      </c>
      <c r="B86" s="1" t="s">
        <v>139</v>
      </c>
    </row>
    <row r="87" spans="1:2">
      <c r="A87" s="10" t="s">
        <v>152</v>
      </c>
      <c r="B87" s="1" t="s">
        <v>139</v>
      </c>
    </row>
    <row r="88" spans="1:2">
      <c r="A88" s="9" t="s">
        <v>153</v>
      </c>
    </row>
    <row r="89" spans="1:2">
      <c r="A89" s="10" t="s">
        <v>103</v>
      </c>
      <c r="B89" s="98" t="s">
        <v>154</v>
      </c>
    </row>
    <row r="90" spans="1:2">
      <c r="A90" s="9" t="s">
        <v>155</v>
      </c>
      <c r="B90" s="98" t="s">
        <v>148</v>
      </c>
    </row>
    <row r="91" spans="1:2">
      <c r="A91" s="10" t="s">
        <v>156</v>
      </c>
      <c r="B91" s="98" t="s">
        <v>148</v>
      </c>
    </row>
    <row r="92" spans="1:2">
      <c r="A92" s="9" t="s">
        <v>157</v>
      </c>
      <c r="B92" s="1" t="s">
        <v>139</v>
      </c>
    </row>
    <row r="94" spans="1:2">
      <c r="A94" s="127" t="s">
        <v>129</v>
      </c>
    </row>
    <row r="95" spans="1:2">
      <c r="A95" s="126" t="s">
        <v>158</v>
      </c>
    </row>
    <row r="96" spans="1:2">
      <c r="A96" s="126" t="s">
        <v>159</v>
      </c>
    </row>
    <row r="97" spans="1:1">
      <c r="A97" s="128" t="s">
        <v>160</v>
      </c>
    </row>
  </sheetData>
  <mergeCells count="6">
    <mergeCell ref="J4:Q4"/>
    <mergeCell ref="R4:Y4"/>
    <mergeCell ref="J23:Q23"/>
    <mergeCell ref="R23:Y23"/>
    <mergeCell ref="J45:Q45"/>
    <mergeCell ref="R45:Y45"/>
  </mergeCells>
  <phoneticPr fontId="10" type="noConversion"/>
  <pageMargins left="0.7" right="0.7" top="0.75" bottom="0.75" header="0.3" footer="0.3"/>
  <pageSetup orientation="portrait"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2b78acb-a125-42ee-931d-35b42eaca4cf" xsi:nil="true"/>
    <DocumentAuthor xmlns="f2b78acb-a125-42ee-931d-35b42eaca4cf">
      <UserInfo>
        <DisplayName>Phillip, Gillian</DisplayName>
        <AccountId>24</AccountId>
        <AccountType/>
      </UserInfo>
    </DocumentAuthor>
    <febcb389c47c4530afe6acfa103de16c xmlns="f2b78acb-a125-42ee-931d-35b42eaca4cf">
      <Terms xmlns="http://schemas.microsoft.com/office/infopath/2007/PartnerControls"/>
    </febcb389c47c4530afe6acfa103de16c>
    <lcf76f155ced4ddcb4097134ff3c332f xmlns="176d45c1-b280-4d43-b3f3-ec0b0c4555df">
      <Terms xmlns="http://schemas.microsoft.com/office/infopath/2007/PartnerControls"/>
    </lcf76f155ced4ddcb4097134ff3c332f>
    <TaxKeywordTaxHTField xmlns="f2b78acb-a125-42ee-931d-35b42eaca4cf">
      <Terms xmlns="http://schemas.microsoft.com/office/infopath/2007/PartnerControls"/>
    </TaxKeywordTaxHTField>
    <TaxCatchAllLabel xmlns="f2b78acb-a125-42ee-931d-35b42eaca4cf" xsi:nil="true"/>
    <_ResourceType xmlns="http://schemas.microsoft.com/sharepoint/v3/fields">Employer Forms</_ResourceType>
    <ProtectiveClassification xmlns="f2b78acb-a125-42ee-931d-35b42eaca4cf">NOT CLASSIFIED</ProtectiveClassification>
    <DocumentDescription xmlns="f2b78acb-a125-42ee-931d-35b42eaca4cf">Leaver form to be completed by the employer when an employee leaves the fund. </DocumentDescription>
    <FinancialYear xmlns="547b9cce-06f8-4638-a664-3e949393389a">2024/2025</FinancialYear>
    <l1c2f45cb913413195fefa0ed1a24d84 xmlns="f2b78acb-a125-42ee-931d-35b42eaca4cf">
      <Terms xmlns="http://schemas.microsoft.com/office/infopath/2007/PartnerControls"/>
    </l1c2f45cb913413195fefa0ed1a24d84>
  </documentManagement>
</p:properties>
</file>

<file path=customXml/item3.xml><?xml version="1.0" encoding="utf-8"?>
<ct:contentTypeSchema xmlns:ct="http://schemas.microsoft.com/office/2006/metadata/contentType" xmlns:ma="http://schemas.microsoft.com/office/2006/metadata/properties/metaAttributes" ct:_="" ma:_="" ma:contentTypeName="Pension Admin Reference Material" ma:contentTypeID="0x01010005A7BFD5AAE3964BA9B5FD566715F7B9003599914AC8748242BB960B17DC6B34DF" ma:contentTypeVersion="81" ma:contentTypeDescription="Reference material for the pesnion admin team" ma:contentTypeScope="" ma:versionID="6cf7c21ee6a3528eff488843ed9d1aad">
  <xsd:schema xmlns:xsd="http://www.w3.org/2001/XMLSchema" xmlns:xs="http://www.w3.org/2001/XMLSchema" xmlns:p="http://schemas.microsoft.com/office/2006/metadata/properties" xmlns:ns2="f2b78acb-a125-42ee-931d-35b42eaca4cf" xmlns:ns3="http://schemas.microsoft.com/sharepoint/v3/fields" xmlns:ns4="547b9cce-06f8-4638-a664-3e949393389a" xmlns:ns5="176d45c1-b280-4d43-b3f3-ec0b0c4555df" xmlns:ns6="fa11e746-08b8-4298-a4da-222d99b7961c" targetNamespace="http://schemas.microsoft.com/office/2006/metadata/properties" ma:root="true" ma:fieldsID="562205453fcf1a52b3a5812c732f66d2" ns2:_="" ns3:_="" ns4:_="" ns5:_="" ns6:_="">
    <xsd:import namespace="f2b78acb-a125-42ee-931d-35b42eaca4cf"/>
    <xsd:import namespace="http://schemas.microsoft.com/sharepoint/v3/fields"/>
    <xsd:import namespace="547b9cce-06f8-4638-a664-3e949393389a"/>
    <xsd:import namespace="176d45c1-b280-4d43-b3f3-ec0b0c4555df"/>
    <xsd:import namespace="fa11e746-08b8-4298-a4da-222d99b7961c"/>
    <xsd:element name="properties">
      <xsd:complexType>
        <xsd:sequence>
          <xsd:element name="documentManagement">
            <xsd:complexType>
              <xsd:all>
                <xsd:element ref="ns2:DocumentDescription" minOccurs="0"/>
                <xsd:element ref="ns2:DocumentAuthor"/>
                <xsd:element ref="ns2:ProtectiveClassification"/>
                <xsd:element ref="ns3:_ResourceType"/>
                <xsd:element ref="ns4:FinancialYear"/>
                <xsd:element ref="ns2:TaxCatchAllLabel" minOccurs="0"/>
                <xsd:element ref="ns2:febcb389c47c4530afe6acfa103de16c" minOccurs="0"/>
                <xsd:element ref="ns2:l1c2f45cb913413195fefa0ed1a24d84" minOccurs="0"/>
                <xsd:element ref="ns2:TaxKeywordTaxHTField" minOccurs="0"/>
                <xsd:element ref="ns2:TaxCatchAll" minOccurs="0"/>
                <xsd:element ref="ns5:MediaServiceMetadata" minOccurs="0"/>
                <xsd:element ref="ns5:MediaServiceFastMetadata" minOccurs="0"/>
                <xsd:element ref="ns5:MediaServiceAutoTags" minOccurs="0"/>
                <xsd:element ref="ns5:MediaServiceOCR" minOccurs="0"/>
                <xsd:element ref="ns6:SharedWithUsers" minOccurs="0"/>
                <xsd:element ref="ns6:SharedWithDetails" minOccurs="0"/>
                <xsd:element ref="ns5:MediaServiceObjectDetectorVersions" minOccurs="0"/>
                <xsd:element ref="ns5:MediaServiceSearchProperties" minOccurs="0"/>
                <xsd:element ref="ns5:lcf76f155ced4ddcb4097134ff3c332f" minOccurs="0"/>
                <xsd:element ref="ns5:MediaServiceDateTaken" minOccurs="0"/>
                <xsd:element ref="ns5:MediaServiceGenerationTime" minOccurs="0"/>
                <xsd:element ref="ns5: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b78acb-a125-42ee-931d-35b42eaca4cf" elementFormDefault="qualified">
    <xsd:import namespace="http://schemas.microsoft.com/office/2006/documentManagement/types"/>
    <xsd:import namespace="http://schemas.microsoft.com/office/infopath/2007/PartnerControls"/>
    <xsd:element name="DocumentDescription" ma:index="2" nillable="true" ma:displayName="Document Description" ma:internalName="DocumentDescription" ma:readOnly="false">
      <xsd:simpleType>
        <xsd:restriction base="dms:Note">
          <xsd:maxLength value="255"/>
        </xsd:restriction>
      </xsd:simpleType>
    </xsd:element>
    <xsd:element name="DocumentAuthor" ma:index="3" ma:displayName="Primary Contact" ma:list="UserInfo" ma:SearchPeopleOnly="false" ma:SharePointGroup="0" ma:internalName="DocumentAuth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ProtectiveClassification" ma:index="4" ma:displayName="Protective Marking" ma:default="NOT CLASSIFIED" ma:description="Protective Marking scheme for LBC is being reviewed and will be available at a later date. NOT CLASSIFIED means that no Protective Marking decision has been made." ma:format="Dropdown" ma:internalName="ProtectiveClassification" ma:readOnly="false">
      <xsd:simpleType>
        <xsd:restriction base="dms:Choice">
          <xsd:enumeration value="NOT CLASSIFIED"/>
        </xsd:restriction>
      </xsd:simpleType>
    </xsd:element>
    <xsd:element name="TaxCatchAllLabel" ma:index="12" nillable="true" ma:displayName="Taxonomy Catch All Column1" ma:list="{bbfe5d23-152f-45e1-9495-e1c8333176d3}" ma:internalName="TaxCatchAllLabel" ma:readOnly="false" ma:showField="CatchAllDataLabel" ma:web="eb7634f3-7726-4e91-8c03-88be321c4c74">
      <xsd:complexType>
        <xsd:complexContent>
          <xsd:extension base="dms:MultiChoiceLookup">
            <xsd:sequence>
              <xsd:element name="Value" type="dms:Lookup" maxOccurs="unbounded" minOccurs="0" nillable="true"/>
            </xsd:sequence>
          </xsd:extension>
        </xsd:complexContent>
      </xsd:complexType>
    </xsd:element>
    <xsd:element name="febcb389c47c4530afe6acfa103de16c" ma:index="13" nillable="true" ma:taxonomy="true" ma:internalName="febcb389c47c4530afe6acfa103de16c" ma:taxonomyFieldName="OrganisationalUnit" ma:displayName="Organisational Unit" ma:readOnly="false" ma:fieldId="{febcb389-c47c-4530-afe6-acfa103de16c}" ma:sspId="c265c3e7-f7ae-4ea0-b3f5-7c0024770d98" ma:termSetId="a6fd85dd-b79d-451e-9d7f-ef2ed94600ac" ma:anchorId="00000000-0000-0000-0000-000000000000" ma:open="false" ma:isKeyword="false">
      <xsd:complexType>
        <xsd:sequence>
          <xsd:element ref="pc:Terms" minOccurs="0" maxOccurs="1"/>
        </xsd:sequence>
      </xsd:complexType>
    </xsd:element>
    <xsd:element name="l1c2f45cb913413195fefa0ed1a24d84" ma:index="14" nillable="true" ma:taxonomy="true" ma:internalName="l1c2f45cb913413195fefa0ed1a24d84" ma:taxonomyFieldName="Activity" ma:displayName="Activity" ma:readOnly="false" ma:fieldId="{51c2f45c-b913-4131-95fe-fa0ed1a24d84}" ma:sspId="c265c3e7-f7ae-4ea0-b3f5-7c0024770d98" ma:termSetId="753275df-fc85-4ec7-8f6d-defd1dbad5d1" ma:anchorId="00000000-0000-0000-0000-000000000000" ma:open="false" ma:isKeyword="false">
      <xsd:complexType>
        <xsd:sequence>
          <xsd:element ref="pc:Terms" minOccurs="0" maxOccurs="1"/>
        </xsd:sequence>
      </xsd:complexType>
    </xsd:element>
    <xsd:element name="TaxKeywordTaxHTField" ma:index="15" nillable="true" ma:taxonomy="true" ma:internalName="TaxKeywordTaxHTField" ma:taxonomyFieldName="TaxKeyword" ma:displayName="Enterprise Keywords" ma:fieldId="{23f27201-bee3-471e-b2e7-b64fd8b7ca38}" ma:taxonomyMulti="true" ma:sspId="c265c3e7-f7ae-4ea0-b3f5-7c0024770d98" ma:termSetId="00000000-0000-0000-0000-000000000000" ma:anchorId="00000000-0000-0000-0000-000000000000" ma:open="true" ma:isKeyword="true">
      <xsd:complexType>
        <xsd:sequence>
          <xsd:element ref="pc:Terms" minOccurs="0" maxOccurs="1"/>
        </xsd:sequence>
      </xsd:complexType>
    </xsd:element>
    <xsd:element name="TaxCatchAll" ma:index="19" nillable="true" ma:displayName="Taxonomy Catch All Column" ma:hidden="true" ma:list="{bbfe5d23-152f-45e1-9495-e1c8333176d3}" ma:internalName="TaxCatchAll" ma:readOnly="false" ma:showField="CatchAllData" ma:web="eb7634f3-7726-4e91-8c03-88be321c4c7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ResourceType" ma:index="10" ma:displayName="Resource Type" ma:description="A set of categories, functions, genres or aggregation levels" ma:internalName="_ResourceTyp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47b9cce-06f8-4638-a664-3e949393389a" elementFormDefault="qualified">
    <xsd:import namespace="http://schemas.microsoft.com/office/2006/documentManagement/types"/>
    <xsd:import namespace="http://schemas.microsoft.com/office/infopath/2007/PartnerControls"/>
    <xsd:element name="FinancialYear" ma:index="11" ma:displayName="Financial Year" ma:format="Dropdown" ma:internalName="FinancialYear">
      <xsd:simpleType>
        <xsd:restriction base="dms:Choice">
          <xsd:enumeration value="2000/2001"/>
          <xsd:enumeration value="2001/2002"/>
          <xsd:enumeration value="2002/2003"/>
          <xsd:enumeration value="2003/2004"/>
          <xsd:enumeration value="2004/2005"/>
          <xsd:enumeration value="2005/2006"/>
          <xsd:enumeration value="2006/2007"/>
          <xsd:enumeration value="2007/2008"/>
          <xsd:enumeration value="2008/2009"/>
          <xsd:enumeration value="2009/2010"/>
          <xsd:enumeration value="2010/2011"/>
          <xsd:enumeration value="2011/2012"/>
          <xsd:enumeration value="2012/2013"/>
          <xsd:enumeration value="2013/2014"/>
          <xsd:enumeration value="2014/2015"/>
          <xsd:enumeration value="2015/2016"/>
          <xsd:enumeration value="2016/2017"/>
          <xsd:enumeration value="2017/2018"/>
          <xsd:enumeration value="2018/2019"/>
          <xsd:enumeration value="2019/2020"/>
          <xsd:enumeration value="2020/2021"/>
          <xsd:enumeration value="2021/2022"/>
          <xsd:enumeration value="2022/2023"/>
          <xsd:enumeration value="2023/2024"/>
          <xsd:enumeration value="2024/2025"/>
          <xsd:enumeration value="2025/2026"/>
          <xsd:enumeration value="2026/2027"/>
          <xsd:enumeration value="2027/2028"/>
          <xsd:enumeration value="2028/2029"/>
          <xsd:enumeration value="2029/2030"/>
          <xsd:enumeration value="2030/2031"/>
          <xsd:enumeration value="2031/2032"/>
        </xsd:restriction>
      </xsd:simpleType>
    </xsd:element>
  </xsd:schema>
  <xsd:schema xmlns:xsd="http://www.w3.org/2001/XMLSchema" xmlns:xs="http://www.w3.org/2001/XMLSchema" xmlns:dms="http://schemas.microsoft.com/office/2006/documentManagement/types" xmlns:pc="http://schemas.microsoft.com/office/infopath/2007/PartnerControls" targetNamespace="176d45c1-b280-4d43-b3f3-ec0b0c4555df" elementFormDefault="qualified">
    <xsd:import namespace="http://schemas.microsoft.com/office/2006/documentManagement/types"/>
    <xsd:import namespace="http://schemas.microsoft.com/office/infopath/2007/PartnerControls"/>
    <xsd:element name="MediaServiceMetadata" ma:index="21" nillable="true" ma:displayName="MediaServiceMetadata" ma:hidden="true" ma:internalName="MediaServiceMetadata" ma:readOnly="true">
      <xsd:simpleType>
        <xsd:restriction base="dms:Note"/>
      </xsd:simpleType>
    </xsd:element>
    <xsd:element name="MediaServiceFastMetadata" ma:index="22" nillable="true" ma:displayName="MediaServiceFastMetadata" ma:hidden="true" ma:internalName="MediaServiceFastMetadata" ma:readOnly="true">
      <xsd:simpleType>
        <xsd:restriction base="dms:Note"/>
      </xsd:simpleType>
    </xsd:element>
    <xsd:element name="MediaServiceAutoTags" ma:index="23" nillable="true" ma:displayName="MediaServiceAutoTags" ma:internalName="MediaServiceAutoTags" ma:readOnly="true">
      <xsd:simpleType>
        <xsd:restriction base="dms:Text"/>
      </xsd:simpleType>
    </xsd:element>
    <xsd:element name="MediaServiceOCR" ma:index="24" nillable="true" ma:displayName="MediaServiceOCR" ma:internalName="MediaServiceOCR" ma:readOnly="true">
      <xsd:simpleType>
        <xsd:restriction base="dms:Note">
          <xsd:maxLength value="255"/>
        </xsd:restriction>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c265c3e7-f7ae-4ea0-b3f5-7c0024770d98" ma:termSetId="09814cd3-568e-fe90-9814-8d621ff8fb84" ma:anchorId="fba54fb3-c3e1-fe81-a776-ca4b69148c4d" ma:open="true" ma:isKeyword="false">
      <xsd:complexType>
        <xsd:sequence>
          <xsd:element ref="pc:Terms" minOccurs="0" maxOccurs="1"/>
        </xsd:sequence>
      </xsd:complexType>
    </xsd:element>
    <xsd:element name="MediaServiceDateTaken" ma:index="31" nillable="true" ma:displayName="MediaServiceDateTaken" ma:hidden="true" ma:indexed="true" ma:internalName="MediaServiceDateTaken" ma:readOnly="true">
      <xsd:simpleType>
        <xsd:restriction base="dms:Text"/>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a11e746-08b8-4298-a4da-222d99b7961c"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09b920bb-4f15-4fae-9738-82eeb8e0e1a0" ContentTypeId="0x0101" PreviousValue="false"/>
</file>

<file path=customXml/itemProps1.xml><?xml version="1.0" encoding="utf-8"?>
<ds:datastoreItem xmlns:ds="http://schemas.openxmlformats.org/officeDocument/2006/customXml" ds:itemID="{5D7EEF84-DC51-4D42-8B37-654C4A115B07}"/>
</file>

<file path=customXml/itemProps2.xml><?xml version="1.0" encoding="utf-8"?>
<ds:datastoreItem xmlns:ds="http://schemas.openxmlformats.org/officeDocument/2006/customXml" ds:itemID="{BD59B0C7-9BF0-4459-9E57-EB832FB07331}"/>
</file>

<file path=customXml/itemProps3.xml><?xml version="1.0" encoding="utf-8"?>
<ds:datastoreItem xmlns:ds="http://schemas.openxmlformats.org/officeDocument/2006/customXml" ds:itemID="{91BF9598-54EB-4A71-805B-6E4F3B072505}"/>
</file>

<file path=customXml/itemProps4.xml><?xml version="1.0" encoding="utf-8"?>
<ds:datastoreItem xmlns:ds="http://schemas.openxmlformats.org/officeDocument/2006/customXml" ds:itemID="{D7C69AD5-9ED5-4AD1-B48A-C03BC40020F2}"/>
</file>

<file path=docProps/app.xml><?xml version="1.0" encoding="utf-8"?>
<Properties xmlns="http://schemas.openxmlformats.org/officeDocument/2006/extended-properties" xmlns:vt="http://schemas.openxmlformats.org/officeDocument/2006/docPropsVTypes">
  <Application>Microsoft Excel Online</Application>
  <Manager/>
  <Company>London Borough of Croydon Council</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Croydon Council Pension Fund LGPS Leaver Form - to be completed by employers</dc:title>
  <dc:subject/>
  <dc:creator>Phillip, Gillian</dc:creator>
  <cp:keywords/>
  <dc:description/>
  <cp:lastModifiedBy/>
  <cp:revision/>
  <dcterms:created xsi:type="dcterms:W3CDTF">2022-08-24T13:21:43Z</dcterms:created>
  <dcterms:modified xsi:type="dcterms:W3CDTF">2026-06-16T15:23:27Z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0x01010005A7BFD5AAE3964BA9B5FD566715F7B9003599914AC8748242BB960B17DC6B34DF</vt:lpwstr>
  </property>
  <property fmtid="{D5CDD505-2E9C-101B-9397-08002B2CF9AE}" pid="3" name="TaxKeyword">
    <vt:lpwstr/>
  </property>
  <property fmtid="{D5CDD505-2E9C-101B-9397-08002B2CF9AE}" pid="4" name="Activity">
    <vt:lpwstr/>
  </property>
  <property fmtid="{D5CDD505-2E9C-101B-9397-08002B2CF9AE}" pid="5" name="MediaServiceImageTags">
    <vt:lpwstr/>
  </property>
  <property fmtid="{D5CDD505-2E9C-101B-9397-08002B2CF9AE}" pid="6" name="OrganisationalUnit">
    <vt:lpwstr/>
  </property>
</Properties>
</file>